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173" documentId="13_ncr:1_{3AB690A4-7494-4D39-BFAD-96899DC55B96}" xr6:coauthVersionLast="47" xr6:coauthVersionMax="47" xr10:uidLastSave="{D382B20E-9040-4AA9-8CFC-E16F5183A38A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20" r:id="rId2"/>
  </sheets>
  <definedNames>
    <definedName name="_xlnm.Print_Area" localSheetId="0">'Ark1'!$A$1:$I$62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F33" i="1"/>
  <c r="I31" i="1" l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l="1"/>
  <c r="H48" i="1"/>
  <c r="H46" i="1"/>
</calcChain>
</file>

<file path=xl/sharedStrings.xml><?xml version="1.0" encoding="utf-8"?>
<sst xmlns="http://schemas.openxmlformats.org/spreadsheetml/2006/main" count="73" uniqueCount="52">
  <si>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</si>
  <si>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</si>
  <si>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</si>
  <si>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</si>
  <si>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</si>
  <si>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</si>
  <si>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</si>
  <si>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</si>
  <si>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</si>
  <si>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</si>
  <si>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</si>
  <si>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</si>
  <si>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</si>
  <si>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</si>
  <si>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</si>
  <si>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</si>
  <si>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</si>
  <si>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</si>
  <si>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</si>
  <si>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</si>
  <si>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</si>
  <si>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</si>
  <si>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</si>
  <si>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</si>
  <si>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</si>
  <si>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</si>
  <si>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</si>
  <si>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</si>
  <si>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</si>
  <si>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</si>
  <si>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</si>
  <si>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</si>
  <si>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</si>
  <si>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</si>
  <si>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Årligt beløb eksl. Pension: </t>
  </si>
  <si>
    <t>Personaleafdelingen</t>
  </si>
  <si>
    <t xml:space="preserve">Tjeneste nr. </t>
  </si>
  <si>
    <t xml:space="preserve">Funktionsløn bortfalder uden yderligere varsel ved ophør i funktionen, med mindre andet er aftalt.                  Lønaftalen revurderes ved stillingsledighed. </t>
  </si>
  <si>
    <t>Årligt beløb:</t>
  </si>
  <si>
    <t>Årlig stigning:</t>
  </si>
  <si>
    <t>Månedligt beløb:</t>
  </si>
  <si>
    <t>Timeløn:</t>
  </si>
  <si>
    <t>Lønaftale efter lønskala trin 1 - 56</t>
  </si>
  <si>
    <t>Grundlønstillæg (forhåndsaftale)</t>
  </si>
  <si>
    <t>Anc.tillæg O.18</t>
  </si>
  <si>
    <t>8 års erfaring (forhåndsaftale)</t>
  </si>
  <si>
    <t>Uddannelse</t>
  </si>
  <si>
    <t>Autoriationstillæg</t>
  </si>
  <si>
    <t>Trintillæg oO.15</t>
  </si>
  <si>
    <t>46 + 6500</t>
  </si>
  <si>
    <t>4 års erfaring (forhåndsaftale, modregning)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</si>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</sst>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0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sz val="9.5"/>
      <name val="Verdana"/>
      <family val="2"/>
    </font>
    <font>
      <b/>
      <sz val="18"/>
      <name val="Verdana"/>
      <family val="2"/>
    </font>
    <font>
      <sz val="11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13" fillId="0" borderId="1" xfId="0" applyFont="1" applyBorder="1"/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4" fillId="2" borderId="0" xfId="0" applyFont="1" applyFill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166" fontId="4" fillId="3" borderId="8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  <xf numFmtId="4" fontId="4" fillId="0" borderId="8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9" fontId="6" fillId="0" borderId="0" xfId="0" applyNumberFormat="1" applyFont="1"/>
    <xf numFmtId="0" fontId="7" fillId="0" borderId="0" xfId="0" applyFont="1"/>
    <xf numFmtId="49" fontId="13" fillId="0" borderId="0" xfId="0" applyNumberFormat="1" applyFont="1"/>
    <xf numFmtId="167" fontId="1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1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" fontId="4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9" xfId="0" applyFont="1" applyBorder="1" applyAlignment="1">
      <alignment horizontal="right" vertical="center"/>
    </xf>
    <xf numFmtId="0" fontId="19" fillId="0" borderId="2" xfId="0" applyFont="1" applyBorder="1" applyAlignment="1">
      <alignment horizontal="center"/>
    </xf>
    <xf numFmtId="168" fontId="19" fillId="0" borderId="2" xfId="11" applyNumberFormat="1" applyFont="1" applyBorder="1"/>
    <xf numFmtId="0" fontId="19" fillId="0" borderId="2" xfId="0" applyFont="1" applyBorder="1"/>
    <xf numFmtId="0" fontId="19" fillId="0" borderId="2" xfId="0" applyFont="1" applyBorder="1" applyAlignment="1">
      <alignment horizontal="center" wrapText="1"/>
    </xf>
    <xf numFmtId="3" fontId="19" fillId="0" borderId="2" xfId="0" applyNumberFormat="1" applyFont="1" applyBorder="1" applyAlignment="1">
      <alignment horizontal="center" wrapText="1"/>
    </xf>
    <xf numFmtId="166" fontId="19" fillId="0" borderId="2" xfId="0" applyNumberFormat="1" applyFont="1" applyBorder="1"/>
    <xf numFmtId="3" fontId="19" fillId="0" borderId="2" xfId="0" applyNumberFormat="1" applyFont="1" applyBorder="1" applyAlignment="1">
      <alignment horizontal="center"/>
    </xf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850C5A5C-DBC0-49EF-BC95-EFEFC0767408}"/>
    <cellStyle name="Hyperlink" xfId="8" xr:uid="{4C6B2712-3744-4C2A-B5A9-614B041F2291}"/>
    <cellStyle name="Komma 2" xfId="11" xr:uid="{7C761061-4404-4BCA-B256-220927FC08D5}"/>
    <cellStyle name="Komma 3" xfId="9" xr:uid="{61460CE9-6C35-4ED4-8B0D-D8853F32DDA8}"/>
    <cellStyle name="Normal" xfId="0" builtinId="0"/>
    <cellStyle name="Normal 2" xfId="3" xr:uid="{00000000-0005-0000-0000-000004000000}"/>
    <cellStyle name="Normal 2 2" xfId="12" xr:uid="{7B61AD23-315C-449F-9C81-AD5637B3A985}"/>
    <cellStyle name="Normal 3" xfId="4" xr:uid="{00000000-0005-0000-0000-000005000000}"/>
    <cellStyle name="Normal 4" xfId="6" xr:uid="{E3AFE590-4BCA-425A-B33D-E76981680B54}"/>
    <cellStyle name="Procent 2" xfId="5" xr:uid="{00000000-0005-0000-0000-000006000000}"/>
    <cellStyle name="Procent 2 2" xfId="13" xr:uid="{166D1A55-7915-4B75-BF0B-90573A95C3D4}"/>
    <cellStyle name="Procent 3" xfId="10" xr:uid="{E30DACD2-0012-4B6A-BB43-3916C9DE0B0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5125A4B-6D40-4F47-8042-2D298755B654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206829</xdr:colOff>
      <xdr:row>0</xdr:row>
      <xdr:rowOff>95250</xdr:rowOff>
    </xdr:from>
    <xdr:to>
      <xdr:col>8</xdr:col>
      <xdr:colOff>838200</xdr:colOff>
      <xdr:row>3</xdr:row>
      <xdr:rowOff>28575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779" y="95250"/>
          <a:ext cx="2136321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5976562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71" t="s">
        <v>35</v>
      </c>
      <c r="B1" s="71"/>
      <c r="C1" s="71"/>
      <c r="D1" s="71"/>
      <c r="E1" s="71"/>
      <c r="F1" s="72"/>
      <c r="G1" s="1"/>
      <c r="H1" s="1"/>
      <c r="I1" s="1"/>
    </row>
    <row r="2" spans="1:9" ht="17.25" customHeight="1" x14ac:dyDescent="0.3">
      <c r="A2" s="73" t="s">
        <v>23</v>
      </c>
      <c r="B2" s="72"/>
      <c r="C2" s="72"/>
      <c r="D2" s="72"/>
      <c r="E2" s="72"/>
      <c r="F2" s="72"/>
      <c r="G2" s="11"/>
      <c r="I2" s="1"/>
    </row>
    <row r="3" spans="1:9" ht="15.75" customHeight="1" x14ac:dyDescent="0.3">
      <c r="A3" s="73" t="s">
        <v>24</v>
      </c>
      <c r="B3" s="72"/>
      <c r="C3" s="72"/>
      <c r="D3" s="72"/>
      <c r="E3" s="72"/>
      <c r="F3" s="72"/>
      <c r="G3" s="1"/>
      <c r="I3" s="1"/>
    </row>
    <row r="4" spans="1:9" ht="16.5" customHeight="1" thickBot="1" x14ac:dyDescent="0.35">
      <c r="A4" s="15" t="s">
        <v>18</v>
      </c>
      <c r="B4" s="74">
        <v>73767676</v>
      </c>
      <c r="C4" s="74"/>
      <c r="D4" s="16"/>
      <c r="E4" s="16"/>
      <c r="F4" s="16"/>
      <c r="G4" s="12"/>
      <c r="H4" s="12"/>
      <c r="I4" s="12"/>
    </row>
    <row r="5" spans="1:9" ht="24" customHeight="1" x14ac:dyDescent="0.2">
      <c r="A5" s="80" t="s">
        <v>42</v>
      </c>
      <c r="B5" s="80"/>
      <c r="C5" s="80"/>
      <c r="D5" s="80"/>
      <c r="E5" s="80"/>
      <c r="F5" s="80"/>
      <c r="G5" s="80"/>
      <c r="H5" s="80"/>
      <c r="I5" s="80"/>
    </row>
    <row r="6" spans="1:9" ht="6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9.5" customHeight="1" x14ac:dyDescent="0.3">
      <c r="A7" s="75" t="s">
        <v>26</v>
      </c>
      <c r="B7" s="75"/>
      <c r="C7" s="75"/>
      <c r="D7" s="75"/>
      <c r="E7" s="76"/>
      <c r="F7" s="77"/>
      <c r="G7" s="78"/>
      <c r="H7" s="78"/>
      <c r="I7" s="79"/>
    </row>
    <row r="8" spans="1:9" ht="27" customHeight="1" x14ac:dyDescent="0.2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">
      <c r="A9" s="61" t="s">
        <v>6</v>
      </c>
      <c r="B9" s="62"/>
      <c r="C9" s="63"/>
      <c r="D9" s="51"/>
      <c r="E9" s="52"/>
      <c r="F9" s="53"/>
      <c r="G9" s="81" t="s">
        <v>36</v>
      </c>
      <c r="H9" s="82"/>
      <c r="I9" s="26"/>
    </row>
    <row r="10" spans="1:9" s="4" customFormat="1" ht="18" customHeight="1" x14ac:dyDescent="0.3">
      <c r="A10" s="61" t="s">
        <v>7</v>
      </c>
      <c r="B10" s="62"/>
      <c r="C10" s="63"/>
      <c r="D10" s="83"/>
      <c r="E10" s="84"/>
      <c r="F10" s="85"/>
      <c r="G10" s="81" t="s">
        <v>31</v>
      </c>
      <c r="H10" s="82"/>
      <c r="I10" s="26"/>
    </row>
    <row r="11" spans="1:9" s="4" customFormat="1" ht="18" customHeight="1" x14ac:dyDescent="0.3">
      <c r="A11" s="61" t="s">
        <v>29</v>
      </c>
      <c r="B11" s="62"/>
      <c r="C11" s="63"/>
      <c r="D11" s="51"/>
      <c r="E11" s="52"/>
      <c r="F11" s="53"/>
      <c r="G11" s="86" t="s">
        <v>32</v>
      </c>
      <c r="H11" s="87"/>
      <c r="I11" s="26"/>
    </row>
    <row r="12" spans="1:9" s="4" customFormat="1" ht="18" customHeight="1" x14ac:dyDescent="0.3">
      <c r="A12" s="61" t="s">
        <v>30</v>
      </c>
      <c r="B12" s="62"/>
      <c r="C12" s="63"/>
      <c r="D12" s="51"/>
      <c r="E12" s="52"/>
      <c r="F12" s="53"/>
      <c r="G12" s="81" t="s">
        <v>33</v>
      </c>
      <c r="H12" s="82"/>
      <c r="I12" s="26"/>
    </row>
    <row r="13" spans="1:9" s="4" customFormat="1" ht="18" customHeight="1" x14ac:dyDescent="0.3">
      <c r="A13" s="61" t="s">
        <v>8</v>
      </c>
      <c r="B13" s="62"/>
      <c r="C13" s="63"/>
      <c r="D13" s="51"/>
      <c r="E13" s="52"/>
      <c r="F13" s="52"/>
      <c r="G13" s="52"/>
      <c r="H13" s="52"/>
      <c r="I13" s="53"/>
    </row>
    <row r="14" spans="1:9" ht="15" customHeight="1" x14ac:dyDescent="0.2">
      <c r="A14" s="21" t="s">
        <v>12</v>
      </c>
      <c r="B14" s="93">
        <v>37</v>
      </c>
      <c r="C14" s="94"/>
      <c r="D14" s="41" t="s">
        <v>11</v>
      </c>
      <c r="E14" s="42"/>
      <c r="F14" s="43"/>
      <c r="G14" s="88"/>
      <c r="H14" s="89"/>
      <c r="I14" s="90"/>
    </row>
    <row r="15" spans="1:9" ht="15" customHeight="1" x14ac:dyDescent="0.2">
      <c r="A15" s="21" t="s">
        <v>10</v>
      </c>
      <c r="B15" s="95">
        <v>37</v>
      </c>
      <c r="C15" s="96"/>
      <c r="D15" s="41" t="s">
        <v>14</v>
      </c>
      <c r="E15" s="42"/>
      <c r="F15" s="43"/>
      <c r="G15" s="27" t="s">
        <v>51</v>
      </c>
      <c r="H15" s="44">
        <v>1.653378</v>
      </c>
      <c r="I15" s="45"/>
    </row>
    <row r="16" spans="1:9" ht="21.75" customHeight="1" x14ac:dyDescent="0.2">
      <c r="A16" s="92" t="s">
        <v>19</v>
      </c>
      <c r="B16" s="92"/>
      <c r="C16" s="92"/>
      <c r="D16" s="92"/>
      <c r="E16" s="92"/>
      <c r="F16" s="92"/>
      <c r="G16" s="92"/>
      <c r="H16" s="92"/>
      <c r="I16" s="92"/>
    </row>
    <row r="17" spans="1:9" ht="16.5" customHeight="1" x14ac:dyDescent="0.2">
      <c r="A17" s="13"/>
      <c r="B17" s="97" t="s">
        <v>16</v>
      </c>
      <c r="C17" s="98"/>
      <c r="D17" s="98"/>
      <c r="E17" s="99"/>
      <c r="F17" s="54" t="s">
        <v>0</v>
      </c>
      <c r="G17" s="18" t="s">
        <v>15</v>
      </c>
      <c r="H17" s="28" t="s">
        <v>13</v>
      </c>
      <c r="I17" s="29">
        <f>H15</f>
        <v>1.653378</v>
      </c>
    </row>
    <row r="18" spans="1:9" ht="16.5" customHeight="1" x14ac:dyDescent="0.2">
      <c r="A18" s="13"/>
      <c r="B18" s="100"/>
      <c r="C18" s="101"/>
      <c r="D18" s="101"/>
      <c r="E18" s="102"/>
      <c r="F18" s="55"/>
      <c r="G18" s="19">
        <v>36616</v>
      </c>
      <c r="H18" s="47"/>
      <c r="I18" s="48"/>
    </row>
    <row r="19" spans="1:9" s="4" customFormat="1" ht="16.5" customHeight="1" x14ac:dyDescent="0.3">
      <c r="A19" s="20" t="s">
        <v>1</v>
      </c>
      <c r="B19" s="58"/>
      <c r="C19" s="59"/>
      <c r="D19" s="59"/>
      <c r="E19" s="60"/>
      <c r="F19" s="5">
        <v>11</v>
      </c>
      <c r="G19" s="6"/>
      <c r="H19" s="46">
        <f t="shared" ref="H19:H27" si="0">(G19*$I$31)*$B$14/$B$15</f>
        <v>0</v>
      </c>
      <c r="I19" s="46"/>
    </row>
    <row r="20" spans="1:9" s="4" customFormat="1" ht="16.5" customHeight="1" x14ac:dyDescent="0.3">
      <c r="A20" s="20" t="s">
        <v>15</v>
      </c>
      <c r="B20" s="51"/>
      <c r="C20" s="52"/>
      <c r="D20" s="52"/>
      <c r="E20" s="53"/>
      <c r="F20" s="5"/>
      <c r="G20" s="6"/>
      <c r="H20" s="46">
        <f t="shared" si="0"/>
        <v>0</v>
      </c>
      <c r="I20" s="46"/>
    </row>
    <row r="21" spans="1:9" s="4" customFormat="1" ht="16.5" customHeight="1" x14ac:dyDescent="0.3">
      <c r="A21" s="20" t="s">
        <v>2</v>
      </c>
      <c r="B21" s="51"/>
      <c r="C21" s="52"/>
      <c r="D21" s="52"/>
      <c r="E21" s="53"/>
      <c r="F21" s="7"/>
      <c r="G21" s="8"/>
      <c r="H21" s="46">
        <f t="shared" si="0"/>
        <v>0</v>
      </c>
      <c r="I21" s="46"/>
    </row>
    <row r="22" spans="1:9" s="4" customFormat="1" ht="16.5" customHeight="1" x14ac:dyDescent="0.3">
      <c r="A22" s="20" t="s">
        <v>2</v>
      </c>
      <c r="B22" s="51"/>
      <c r="C22" s="52"/>
      <c r="D22" s="52"/>
      <c r="E22" s="53"/>
      <c r="F22" s="7"/>
      <c r="G22" s="8"/>
      <c r="H22" s="46">
        <f t="shared" si="0"/>
        <v>0</v>
      </c>
      <c r="I22" s="46"/>
    </row>
    <row r="23" spans="1:9" s="4" customFormat="1" ht="16.5" customHeight="1" x14ac:dyDescent="0.3">
      <c r="A23" s="20" t="s">
        <v>2</v>
      </c>
      <c r="B23" s="51"/>
      <c r="C23" s="52"/>
      <c r="D23" s="52"/>
      <c r="E23" s="53"/>
      <c r="F23" s="7"/>
      <c r="G23" s="8"/>
      <c r="H23" s="46">
        <f t="shared" si="0"/>
        <v>0</v>
      </c>
      <c r="I23" s="46"/>
    </row>
    <row r="24" spans="1:9" s="4" customFormat="1" ht="16.5" customHeight="1" x14ac:dyDescent="0.3">
      <c r="A24" s="20" t="s">
        <v>3</v>
      </c>
      <c r="B24" s="51"/>
      <c r="C24" s="52"/>
      <c r="D24" s="52"/>
      <c r="E24" s="53"/>
      <c r="F24" s="7"/>
      <c r="G24" s="8"/>
      <c r="H24" s="46">
        <f t="shared" si="0"/>
        <v>0</v>
      </c>
      <c r="I24" s="46"/>
    </row>
    <row r="25" spans="1:9" s="4" customFormat="1" ht="16.5" customHeight="1" x14ac:dyDescent="0.3">
      <c r="A25" s="20" t="s">
        <v>3</v>
      </c>
      <c r="B25" s="51"/>
      <c r="C25" s="52"/>
      <c r="D25" s="52"/>
      <c r="E25" s="53"/>
      <c r="F25" s="7"/>
      <c r="G25" s="8"/>
      <c r="H25" s="46">
        <f t="shared" si="0"/>
        <v>0</v>
      </c>
      <c r="I25" s="46"/>
    </row>
    <row r="26" spans="1:9" s="4" customFormat="1" ht="16.5" customHeight="1" x14ac:dyDescent="0.3">
      <c r="A26" s="20" t="s">
        <v>3</v>
      </c>
      <c r="B26" s="51"/>
      <c r="C26" s="52"/>
      <c r="D26" s="52"/>
      <c r="E26" s="53"/>
      <c r="F26" s="7"/>
      <c r="G26" s="8"/>
      <c r="H26" s="46">
        <f t="shared" si="0"/>
        <v>0</v>
      </c>
      <c r="I26" s="46"/>
    </row>
    <row r="27" spans="1:9" s="4" customFormat="1" ht="16.5" customHeight="1" x14ac:dyDescent="0.3">
      <c r="A27" s="20" t="s">
        <v>4</v>
      </c>
      <c r="B27" s="51"/>
      <c r="C27" s="52"/>
      <c r="D27" s="52"/>
      <c r="E27" s="53"/>
      <c r="F27" s="7"/>
      <c r="G27" s="8"/>
      <c r="H27" s="46">
        <f t="shared" si="0"/>
        <v>0</v>
      </c>
      <c r="I27" s="46"/>
    </row>
    <row r="28" spans="1:9" s="4" customFormat="1" ht="16.5" customHeight="1" thickBot="1" x14ac:dyDescent="0.35">
      <c r="A28" s="20" t="s">
        <v>9</v>
      </c>
      <c r="B28" s="51"/>
      <c r="C28" s="52"/>
      <c r="D28" s="52"/>
      <c r="E28" s="53"/>
      <c r="F28" s="7">
        <f>SUM(F19:F27)</f>
        <v>11</v>
      </c>
      <c r="G28" s="8"/>
      <c r="H28" s="69">
        <f>VLOOKUP(F28,'Løn 010426'!$A$1:$B$56,2)*$B$14/$B$15</f>
        <v>289953</v>
      </c>
      <c r="I28" s="70"/>
    </row>
    <row r="29" spans="1:9" s="4" customFormat="1" ht="16.5" customHeight="1" thickBot="1" x14ac:dyDescent="0.35">
      <c r="E29" s="56" t="s">
        <v>34</v>
      </c>
      <c r="F29" s="56"/>
      <c r="G29" s="57"/>
      <c r="H29" s="49">
        <f>SUM(H19:I28)</f>
        <v>289953</v>
      </c>
      <c r="I29" s="50"/>
    </row>
    <row r="30" spans="1:9" ht="22.5" customHeight="1" x14ac:dyDescent="0.2">
      <c r="A30" s="92" t="s">
        <v>20</v>
      </c>
      <c r="B30" s="92"/>
      <c r="C30" s="92"/>
      <c r="D30" s="92"/>
      <c r="E30" s="92"/>
      <c r="F30" s="92"/>
      <c r="G30" s="92"/>
      <c r="H30" s="92"/>
      <c r="I30" s="92"/>
    </row>
    <row r="31" spans="1:9" ht="16.5" customHeight="1" x14ac:dyDescent="0.2">
      <c r="A31" s="13"/>
      <c r="B31" s="97" t="s">
        <v>16</v>
      </c>
      <c r="C31" s="98"/>
      <c r="D31" s="98"/>
      <c r="E31" s="99"/>
      <c r="F31" s="54" t="s">
        <v>0</v>
      </c>
      <c r="G31" s="18" t="s">
        <v>15</v>
      </c>
      <c r="H31" s="28" t="s">
        <v>13</v>
      </c>
      <c r="I31" s="29">
        <f>H15</f>
        <v>1.653378</v>
      </c>
    </row>
    <row r="32" spans="1:9" x14ac:dyDescent="0.2">
      <c r="A32" s="13"/>
      <c r="B32" s="100"/>
      <c r="C32" s="101"/>
      <c r="D32" s="101"/>
      <c r="E32" s="102"/>
      <c r="F32" s="55"/>
      <c r="G32" s="19">
        <v>36616</v>
      </c>
      <c r="H32" s="47"/>
      <c r="I32" s="48"/>
    </row>
    <row r="33" spans="1:15" s="4" customFormat="1" ht="16.5" customHeight="1" x14ac:dyDescent="0.3">
      <c r="A33" s="20" t="s">
        <v>1</v>
      </c>
      <c r="B33" s="58"/>
      <c r="C33" s="59"/>
      <c r="D33" s="59"/>
      <c r="E33" s="60"/>
      <c r="F33" s="5">
        <f>F19</f>
        <v>11</v>
      </c>
      <c r="G33" s="6"/>
      <c r="H33" s="91">
        <f t="shared" ref="H33:H43" si="1">(G33*$I$31)*$B$14/$B$15</f>
        <v>0</v>
      </c>
      <c r="I33" s="91"/>
    </row>
    <row r="34" spans="1:15" s="4" customFormat="1" ht="16.5" customHeight="1" x14ac:dyDescent="0.3">
      <c r="A34" s="20" t="s">
        <v>15</v>
      </c>
      <c r="B34" s="51" t="s">
        <v>17</v>
      </c>
      <c r="C34" s="52"/>
      <c r="D34" s="52"/>
      <c r="E34" s="53"/>
      <c r="F34" s="5"/>
      <c r="G34" s="24">
        <v>7000</v>
      </c>
      <c r="H34" s="66">
        <f t="shared" si="1"/>
        <v>11573.646000000001</v>
      </c>
      <c r="I34" s="67"/>
    </row>
    <row r="35" spans="1:15" s="4" customFormat="1" ht="16.5" customHeight="1" x14ac:dyDescent="0.3">
      <c r="A35" s="20" t="s">
        <v>2</v>
      </c>
      <c r="B35" s="51" t="s">
        <v>48</v>
      </c>
      <c r="C35" s="52"/>
      <c r="D35" s="52"/>
      <c r="E35" s="53"/>
      <c r="F35" s="5"/>
      <c r="G35" s="25">
        <v>5500</v>
      </c>
      <c r="H35" s="66">
        <f t="shared" si="1"/>
        <v>9093.5789999999997</v>
      </c>
      <c r="I35" s="67"/>
    </row>
    <row r="36" spans="1:15" s="4" customFormat="1" ht="16.5" customHeight="1" x14ac:dyDescent="0.3">
      <c r="A36" s="20" t="s">
        <v>2</v>
      </c>
      <c r="B36" s="51" t="s">
        <v>43</v>
      </c>
      <c r="C36" s="52"/>
      <c r="D36" s="52"/>
      <c r="E36" s="53"/>
      <c r="F36" s="5"/>
      <c r="G36" s="25">
        <v>4400</v>
      </c>
      <c r="H36" s="66">
        <f t="shared" si="1"/>
        <v>7274.8631999999998</v>
      </c>
      <c r="I36" s="67"/>
    </row>
    <row r="37" spans="1:15" s="4" customFormat="1" ht="16.5" customHeight="1" x14ac:dyDescent="0.3">
      <c r="A37" s="20" t="s">
        <v>2</v>
      </c>
      <c r="B37" s="51" t="s">
        <v>47</v>
      </c>
      <c r="C37" s="52"/>
      <c r="D37" s="52"/>
      <c r="E37" s="53"/>
      <c r="F37" s="5"/>
      <c r="G37" s="25">
        <v>34900</v>
      </c>
      <c r="H37" s="66">
        <f t="shared" si="1"/>
        <v>57702.892200000002</v>
      </c>
      <c r="I37" s="67"/>
    </row>
    <row r="38" spans="1:15" s="4" customFormat="1" ht="16.5" customHeight="1" x14ac:dyDescent="0.3">
      <c r="A38" s="20" t="s">
        <v>2</v>
      </c>
      <c r="B38" s="51" t="s">
        <v>44</v>
      </c>
      <c r="C38" s="52"/>
      <c r="D38" s="52"/>
      <c r="E38" s="53"/>
      <c r="F38" s="7"/>
      <c r="G38" s="25">
        <v>6500</v>
      </c>
      <c r="H38" s="66">
        <f t="shared" si="1"/>
        <v>10746.957</v>
      </c>
      <c r="I38" s="67"/>
    </row>
    <row r="39" spans="1:15" s="4" customFormat="1" ht="16.5" customHeight="1" x14ac:dyDescent="0.3">
      <c r="A39" s="20" t="s">
        <v>3</v>
      </c>
      <c r="B39" s="51" t="s">
        <v>50</v>
      </c>
      <c r="C39" s="52"/>
      <c r="D39" s="52"/>
      <c r="E39" s="53"/>
      <c r="F39" s="7"/>
      <c r="G39" s="25">
        <v>20423.91</v>
      </c>
      <c r="H39" s="66">
        <f t="shared" si="1"/>
        <v>33768.443467980003</v>
      </c>
      <c r="I39" s="67"/>
    </row>
    <row r="40" spans="1:15" s="4" customFormat="1" ht="16.5" customHeight="1" x14ac:dyDescent="0.3">
      <c r="A40" s="20" t="s">
        <v>3</v>
      </c>
      <c r="B40" s="51" t="s">
        <v>45</v>
      </c>
      <c r="C40" s="52"/>
      <c r="D40" s="52"/>
      <c r="E40" s="53"/>
      <c r="F40" s="7">
        <v>1</v>
      </c>
      <c r="G40" s="25"/>
      <c r="H40" s="66">
        <f t="shared" si="1"/>
        <v>0</v>
      </c>
      <c r="I40" s="67"/>
    </row>
    <row r="41" spans="1:15" s="4" customFormat="1" ht="16.5" customHeight="1" x14ac:dyDescent="0.3">
      <c r="A41" s="20" t="s">
        <v>3</v>
      </c>
      <c r="B41" s="51" t="s">
        <v>46</v>
      </c>
      <c r="C41" s="52"/>
      <c r="D41" s="52"/>
      <c r="E41" s="53"/>
      <c r="F41" s="7">
        <v>2</v>
      </c>
      <c r="G41" s="25"/>
      <c r="H41" s="66">
        <f t="shared" si="1"/>
        <v>0</v>
      </c>
      <c r="I41" s="67"/>
      <c r="K41" s="4">
        <v>48</v>
      </c>
      <c r="M41" s="4" t="s">
        <v>49</v>
      </c>
    </row>
    <row r="42" spans="1:15" s="4" customFormat="1" ht="16.5" customHeight="1" x14ac:dyDescent="0.3">
      <c r="A42" s="20" t="s">
        <v>3</v>
      </c>
      <c r="B42" s="51"/>
      <c r="C42" s="52"/>
      <c r="D42" s="52"/>
      <c r="E42" s="53"/>
      <c r="F42" s="7"/>
      <c r="G42" s="25"/>
      <c r="H42" s="66">
        <f t="shared" si="1"/>
        <v>0</v>
      </c>
      <c r="I42" s="67"/>
      <c r="K42" s="4">
        <v>543569</v>
      </c>
      <c r="M42" s="4">
        <v>510592</v>
      </c>
      <c r="O42" s="4">
        <f>K42-M42</f>
        <v>32977</v>
      </c>
    </row>
    <row r="43" spans="1:15" s="4" customFormat="1" ht="16.5" customHeight="1" x14ac:dyDescent="0.3">
      <c r="A43" s="20" t="s">
        <v>4</v>
      </c>
      <c r="B43" s="51"/>
      <c r="C43" s="52"/>
      <c r="D43" s="52"/>
      <c r="E43" s="53"/>
      <c r="F43" s="7"/>
      <c r="G43" s="25"/>
      <c r="H43" s="66">
        <f t="shared" si="1"/>
        <v>0</v>
      </c>
      <c r="I43" s="67"/>
    </row>
    <row r="44" spans="1:15" s="4" customFormat="1" ht="16.5" customHeight="1" thickBot="1" x14ac:dyDescent="0.35">
      <c r="A44" s="20" t="s">
        <v>9</v>
      </c>
      <c r="B44" s="51"/>
      <c r="C44" s="52"/>
      <c r="D44" s="52"/>
      <c r="E44" s="53"/>
      <c r="F44" s="7">
        <f>SUM(F33:F43)</f>
        <v>14</v>
      </c>
      <c r="G44" s="25"/>
      <c r="H44" s="69">
        <f>VLOOKUP(F44,'Løn 010426'!$A$1:$B$56,2)*$B$14/$B$15</f>
        <v>305076</v>
      </c>
      <c r="I44" s="70"/>
    </row>
    <row r="45" spans="1:15" s="4" customFormat="1" ht="16.5" customHeight="1" thickBot="1" x14ac:dyDescent="0.35">
      <c r="A45" s="68" t="s">
        <v>27</v>
      </c>
      <c r="B45" s="68"/>
      <c r="C45" s="68"/>
      <c r="D45" s="68"/>
      <c r="E45" s="56" t="s">
        <v>38</v>
      </c>
      <c r="F45" s="56"/>
      <c r="G45" s="57"/>
      <c r="H45" s="49">
        <f>SUM(H33:I44)</f>
        <v>435236.38086798001</v>
      </c>
      <c r="I45" s="50"/>
    </row>
    <row r="46" spans="1:15" s="4" customFormat="1" ht="16.5" customHeight="1" thickBot="1" x14ac:dyDescent="0.35">
      <c r="A46" s="68"/>
      <c r="B46" s="68"/>
      <c r="C46" s="68"/>
      <c r="D46" s="68"/>
      <c r="E46" s="31" t="s">
        <v>39</v>
      </c>
      <c r="F46" s="31"/>
      <c r="G46" s="103"/>
      <c r="H46" s="49">
        <f>SUM(H45-H29)</f>
        <v>145283.38086798001</v>
      </c>
      <c r="I46" s="50"/>
    </row>
    <row r="47" spans="1:15" s="4" customFormat="1" ht="16.5" customHeight="1" thickBot="1" x14ac:dyDescent="0.35">
      <c r="A47" s="22"/>
      <c r="B47" s="9"/>
      <c r="E47" s="31" t="s">
        <v>40</v>
      </c>
      <c r="F47" s="31"/>
      <c r="G47" s="103"/>
      <c r="H47" s="49">
        <f>H45/12</f>
        <v>36269.698405665004</v>
      </c>
      <c r="I47" s="50"/>
    </row>
    <row r="48" spans="1:15" s="4" customFormat="1" ht="16.5" customHeight="1" x14ac:dyDescent="0.3">
      <c r="A48" s="22"/>
      <c r="B48" s="9"/>
      <c r="E48" s="31" t="s">
        <v>41</v>
      </c>
      <c r="F48" s="31"/>
      <c r="G48" s="31"/>
      <c r="H48" s="30">
        <f>H45/B14*B15/1924</f>
        <v>226.21433517046779</v>
      </c>
      <c r="I48" s="30"/>
    </row>
    <row r="49" spans="1:9" s="4" customFormat="1" ht="16.5" customHeight="1" x14ac:dyDescent="0.3">
      <c r="A49" s="17" t="s">
        <v>25</v>
      </c>
      <c r="B49" s="17"/>
      <c r="H49" s="10"/>
      <c r="I49" s="10"/>
    </row>
    <row r="50" spans="1:9" s="4" customFormat="1" ht="16.5" customHeight="1" x14ac:dyDescent="0.3">
      <c r="A50" s="36" t="s">
        <v>37</v>
      </c>
      <c r="B50" s="36"/>
      <c r="C50" s="36"/>
      <c r="D50" s="36"/>
      <c r="E50" s="36"/>
      <c r="F50" s="36"/>
      <c r="G50" s="36"/>
      <c r="H50" s="36"/>
      <c r="I50" s="36"/>
    </row>
    <row r="51" spans="1:9" s="4" customFormat="1" ht="16.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s="4" customFormat="1" ht="16.5" customHeight="1" x14ac:dyDescent="0.3">
      <c r="A52" s="23" t="s">
        <v>28</v>
      </c>
      <c r="B52" s="14"/>
      <c r="C52" s="14"/>
      <c r="D52" s="14"/>
      <c r="E52" s="14"/>
      <c r="F52" s="14"/>
      <c r="G52" s="14"/>
      <c r="H52" s="14"/>
      <c r="I52" s="14"/>
    </row>
    <row r="53" spans="1:9" s="4" customFormat="1" ht="16.5" customHeight="1" x14ac:dyDescent="0.3">
      <c r="A53" s="32"/>
      <c r="B53" s="33"/>
      <c r="C53" s="33"/>
      <c r="D53" s="33"/>
      <c r="E53" s="33"/>
      <c r="F53" s="33"/>
      <c r="G53" s="33"/>
      <c r="H53" s="33"/>
      <c r="I53" s="34"/>
    </row>
    <row r="54" spans="1:9" s="4" customFormat="1" ht="16.5" customHeight="1" x14ac:dyDescent="0.3">
      <c r="A54" s="35"/>
      <c r="B54" s="36"/>
      <c r="C54" s="36"/>
      <c r="D54" s="36"/>
      <c r="E54" s="36"/>
      <c r="F54" s="36"/>
      <c r="G54" s="36"/>
      <c r="H54" s="36"/>
      <c r="I54" s="37"/>
    </row>
    <row r="55" spans="1:9" s="4" customFormat="1" ht="16.5" customHeight="1" x14ac:dyDescent="0.3">
      <c r="A55" s="35"/>
      <c r="B55" s="36"/>
      <c r="C55" s="36"/>
      <c r="D55" s="36"/>
      <c r="E55" s="36"/>
      <c r="F55" s="36"/>
      <c r="G55" s="36"/>
      <c r="H55" s="36"/>
      <c r="I55" s="37"/>
    </row>
    <row r="56" spans="1:9" s="4" customFormat="1" ht="16.5" customHeight="1" x14ac:dyDescent="0.3">
      <c r="A56" s="35"/>
      <c r="B56" s="36"/>
      <c r="C56" s="36"/>
      <c r="D56" s="36"/>
      <c r="E56" s="36"/>
      <c r="F56" s="36"/>
      <c r="G56" s="36"/>
      <c r="H56" s="36"/>
      <c r="I56" s="37"/>
    </row>
    <row r="57" spans="1:9" s="4" customFormat="1" ht="16.5" customHeight="1" x14ac:dyDescent="0.3">
      <c r="A57" s="38"/>
      <c r="B57" s="39"/>
      <c r="C57" s="39"/>
      <c r="D57" s="39"/>
      <c r="E57" s="39"/>
      <c r="F57" s="39"/>
      <c r="G57" s="39"/>
      <c r="H57" s="39"/>
      <c r="I57" s="40"/>
    </row>
    <row r="58" spans="1:9" s="4" customFormat="1" ht="16.5" customHeight="1" x14ac:dyDescent="0.3">
      <c r="H58" s="10"/>
      <c r="I58" s="10"/>
    </row>
    <row r="59" spans="1:9" s="4" customFormat="1" ht="16.5" customHeight="1" x14ac:dyDescent="0.3">
      <c r="H59" s="10"/>
      <c r="I59" s="10"/>
    </row>
    <row r="60" spans="1:9" s="4" customFormat="1" ht="16.5" customHeight="1" x14ac:dyDescent="0.3">
      <c r="H60" s="10"/>
      <c r="I60" s="10"/>
    </row>
    <row r="61" spans="1:9" ht="15" customHeight="1" x14ac:dyDescent="0.2">
      <c r="G61" s="64"/>
      <c r="H61" s="64"/>
      <c r="I61" s="64"/>
    </row>
    <row r="62" spans="1:9" ht="15" customHeight="1" x14ac:dyDescent="0.2">
      <c r="A62" s="65" t="s">
        <v>21</v>
      </c>
      <c r="B62" s="65"/>
      <c r="C62" s="65"/>
      <c r="D62" s="65"/>
      <c r="E62" s="65"/>
      <c r="F62" s="65" t="s">
        <v>22</v>
      </c>
      <c r="G62" s="65"/>
      <c r="H62" s="65"/>
      <c r="I62" s="65"/>
    </row>
    <row r="63" spans="1:9" ht="18.899999999999999" customHeight="1" x14ac:dyDescent="0.2"/>
    <row r="64" spans="1:9" ht="18.899999999999999" customHeight="1" x14ac:dyDescent="0.2"/>
    <row r="65" ht="18.899999999999999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21.9" customHeight="1" x14ac:dyDescent="0.2"/>
    <row r="71" ht="11.1" customHeight="1" x14ac:dyDescent="0.2"/>
    <row r="72" ht="11.1" customHeight="1" x14ac:dyDescent="0.2"/>
    <row r="73" ht="21.9" customHeight="1" x14ac:dyDescent="0.2"/>
    <row r="74" ht="11.1" customHeight="1" x14ac:dyDescent="0.2"/>
  </sheetData>
  <mergeCells count="95">
    <mergeCell ref="A50:I51"/>
    <mergeCell ref="E45:G45"/>
    <mergeCell ref="E46:G46"/>
    <mergeCell ref="B24:E24"/>
    <mergeCell ref="B26:E26"/>
    <mergeCell ref="A30:I30"/>
    <mergeCell ref="B28:E28"/>
    <mergeCell ref="H28:I28"/>
    <mergeCell ref="F31:F32"/>
    <mergeCell ref="B42:E42"/>
    <mergeCell ref="B34:E34"/>
    <mergeCell ref="H37:I37"/>
    <mergeCell ref="H36:I36"/>
    <mergeCell ref="E47:G47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36:E36"/>
    <mergeCell ref="B31:E32"/>
    <mergeCell ref="B25:E25"/>
    <mergeCell ref="B23:E23"/>
    <mergeCell ref="B20:E20"/>
    <mergeCell ref="H38:I38"/>
    <mergeCell ref="B35:E35"/>
    <mergeCell ref="A9:C9"/>
    <mergeCell ref="A10:C10"/>
    <mergeCell ref="G9:H9"/>
    <mergeCell ref="G10:H10"/>
    <mergeCell ref="G12:H12"/>
    <mergeCell ref="D9:F9"/>
    <mergeCell ref="D10:F10"/>
    <mergeCell ref="D12:F12"/>
    <mergeCell ref="A12:C12"/>
    <mergeCell ref="A11:C11"/>
    <mergeCell ref="D11:F11"/>
    <mergeCell ref="G11:H11"/>
    <mergeCell ref="A1:F1"/>
    <mergeCell ref="A2:F2"/>
    <mergeCell ref="A3:F3"/>
    <mergeCell ref="B4:C4"/>
    <mergeCell ref="A7:E7"/>
    <mergeCell ref="F7:I7"/>
    <mergeCell ref="A5:I5"/>
    <mergeCell ref="G61:I61"/>
    <mergeCell ref="A62:E62"/>
    <mergeCell ref="F62:I62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1:E41"/>
    <mergeCell ref="B39:E39"/>
    <mergeCell ref="D13:I13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3:C13"/>
    <mergeCell ref="D14:F14"/>
    <mergeCell ref="H48:I48"/>
    <mergeCell ref="E48:G48"/>
    <mergeCell ref="A53:I57"/>
    <mergeCell ref="D15:F15"/>
    <mergeCell ref="H15:I15"/>
    <mergeCell ref="H25:I25"/>
    <mergeCell ref="H23:I23"/>
    <mergeCell ref="H32:I32"/>
    <mergeCell ref="H29:I29"/>
    <mergeCell ref="H24:I24"/>
    <mergeCell ref="B37:E37"/>
    <mergeCell ref="B38:E38"/>
    <mergeCell ref="B40:E40"/>
    <mergeCell ref="H18:I18"/>
    <mergeCell ref="F17:F18"/>
    <mergeCell ref="E29:G29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workbookViewId="0">
      <selection activeCell="D7" sqref="D7"/>
    </sheetView>
  </sheetViews>
  <sheetFormatPr defaultColWidth="9" defaultRowHeight="13.8" x14ac:dyDescent="0.25"/>
  <cols>
    <col min="1" max="1" width="2.8984375" style="104" bestFit="1" customWidth="1"/>
    <col min="2" max="2" width="10.09765625" style="110" bestFit="1" customWidth="1"/>
    <col min="3" max="4" width="9" style="106"/>
    <col min="5" max="5" width="12.59765625" style="106" customWidth="1"/>
    <col min="6" max="16384" width="9" style="106"/>
  </cols>
  <sheetData>
    <row r="1" spans="1:15" x14ac:dyDescent="0.25">
      <c r="A1" s="104">
        <v>1</v>
      </c>
      <c r="B1" s="105">
        <v>243367</v>
      </c>
      <c r="I1" s="107"/>
      <c r="J1" s="108"/>
      <c r="K1" s="108"/>
      <c r="L1" s="108"/>
      <c r="M1" s="108"/>
      <c r="N1" s="108"/>
      <c r="O1" s="107"/>
    </row>
    <row r="2" spans="1:15" x14ac:dyDescent="0.25">
      <c r="A2" s="104">
        <v>2</v>
      </c>
      <c r="B2" s="105">
        <v>247106</v>
      </c>
      <c r="I2" s="107"/>
      <c r="J2" s="108"/>
      <c r="K2" s="108"/>
      <c r="L2" s="108"/>
      <c r="M2" s="108"/>
      <c r="N2" s="108"/>
      <c r="O2" s="107"/>
    </row>
    <row r="3" spans="1:15" x14ac:dyDescent="0.25">
      <c r="A3" s="104">
        <v>3</v>
      </c>
      <c r="B3" s="105">
        <v>250945</v>
      </c>
      <c r="I3" s="107"/>
      <c r="J3" s="108"/>
      <c r="K3" s="108"/>
      <c r="L3" s="108"/>
      <c r="M3" s="108"/>
      <c r="N3" s="108"/>
      <c r="O3" s="107"/>
    </row>
    <row r="4" spans="1:15" x14ac:dyDescent="0.25">
      <c r="A4" s="104">
        <v>4</v>
      </c>
      <c r="B4" s="105">
        <v>254890</v>
      </c>
      <c r="I4" s="107"/>
      <c r="J4" s="108"/>
      <c r="K4" s="108"/>
      <c r="L4" s="108"/>
      <c r="M4" s="108"/>
      <c r="N4" s="108"/>
      <c r="O4" s="107"/>
    </row>
    <row r="5" spans="1:15" x14ac:dyDescent="0.25">
      <c r="A5" s="104">
        <v>5</v>
      </c>
      <c r="B5" s="105">
        <v>258942</v>
      </c>
      <c r="E5" s="109"/>
      <c r="I5" s="107"/>
      <c r="J5" s="108"/>
      <c r="K5" s="108"/>
      <c r="L5" s="108"/>
      <c r="M5" s="108"/>
      <c r="N5" s="108"/>
      <c r="O5" s="107"/>
    </row>
    <row r="6" spans="1:15" x14ac:dyDescent="0.25">
      <c r="A6" s="104">
        <v>6</v>
      </c>
      <c r="B6" s="105">
        <v>263110</v>
      </c>
      <c r="I6" s="107"/>
      <c r="J6" s="108"/>
      <c r="K6" s="108"/>
      <c r="L6" s="108"/>
      <c r="M6" s="108"/>
      <c r="N6" s="108"/>
      <c r="O6" s="107"/>
    </row>
    <row r="7" spans="1:15" x14ac:dyDescent="0.25">
      <c r="A7" s="104">
        <v>7</v>
      </c>
      <c r="B7" s="105">
        <v>267386</v>
      </c>
      <c r="I7" s="107"/>
      <c r="J7" s="108"/>
      <c r="K7" s="108"/>
      <c r="L7" s="108"/>
      <c r="M7" s="108"/>
      <c r="N7" s="108"/>
      <c r="O7" s="107"/>
    </row>
    <row r="8" spans="1:15" x14ac:dyDescent="0.25">
      <c r="A8" s="104">
        <v>8</v>
      </c>
      <c r="B8" s="105">
        <v>271943</v>
      </c>
      <c r="I8" s="107"/>
      <c r="J8" s="108"/>
      <c r="K8" s="108"/>
      <c r="L8" s="108"/>
      <c r="M8" s="108"/>
      <c r="N8" s="108"/>
      <c r="O8" s="107"/>
    </row>
    <row r="9" spans="1:15" x14ac:dyDescent="0.25">
      <c r="A9" s="104">
        <v>9</v>
      </c>
      <c r="B9" s="105">
        <v>280497</v>
      </c>
      <c r="I9" s="107"/>
      <c r="J9" s="108"/>
      <c r="K9" s="108"/>
      <c r="L9" s="108"/>
      <c r="M9" s="108"/>
      <c r="N9" s="108"/>
      <c r="O9" s="107"/>
    </row>
    <row r="10" spans="1:15" x14ac:dyDescent="0.25">
      <c r="A10" s="104">
        <v>10</v>
      </c>
      <c r="B10" s="105">
        <v>282478</v>
      </c>
      <c r="I10" s="107"/>
      <c r="J10" s="108"/>
      <c r="K10" s="108"/>
      <c r="L10" s="108"/>
      <c r="M10" s="108"/>
      <c r="N10" s="108"/>
      <c r="O10" s="107"/>
    </row>
    <row r="11" spans="1:15" x14ac:dyDescent="0.25">
      <c r="A11" s="104">
        <v>11</v>
      </c>
      <c r="B11" s="105">
        <v>289953</v>
      </c>
      <c r="I11" s="107"/>
      <c r="J11" s="108"/>
      <c r="K11" s="108"/>
      <c r="L11" s="108"/>
      <c r="M11" s="108"/>
      <c r="N11" s="108"/>
      <c r="O11" s="107"/>
    </row>
    <row r="12" spans="1:15" x14ac:dyDescent="0.25">
      <c r="A12" s="104">
        <v>12</v>
      </c>
      <c r="B12" s="105">
        <v>294855</v>
      </c>
      <c r="I12" s="107"/>
      <c r="J12" s="108"/>
      <c r="K12" s="108"/>
      <c r="L12" s="108"/>
      <c r="M12" s="108"/>
      <c r="N12" s="108"/>
      <c r="O12" s="107"/>
    </row>
    <row r="13" spans="1:15" x14ac:dyDescent="0.25">
      <c r="A13" s="104">
        <v>13</v>
      </c>
      <c r="B13" s="105">
        <v>299896</v>
      </c>
      <c r="I13" s="107"/>
      <c r="J13" s="108"/>
      <c r="K13" s="108"/>
      <c r="L13" s="108"/>
      <c r="M13" s="108"/>
      <c r="N13" s="108"/>
      <c r="O13" s="107"/>
    </row>
    <row r="14" spans="1:15" x14ac:dyDescent="0.25">
      <c r="A14" s="104">
        <v>14</v>
      </c>
      <c r="B14" s="105">
        <v>305076</v>
      </c>
      <c r="I14" s="107"/>
      <c r="J14" s="108"/>
      <c r="K14" s="108"/>
      <c r="L14" s="108"/>
      <c r="M14" s="108"/>
      <c r="N14" s="108"/>
      <c r="O14" s="107"/>
    </row>
    <row r="15" spans="1:15" x14ac:dyDescent="0.25">
      <c r="A15" s="104">
        <v>15</v>
      </c>
      <c r="B15" s="105">
        <v>308095</v>
      </c>
      <c r="I15" s="107"/>
      <c r="J15" s="108"/>
      <c r="K15" s="108"/>
      <c r="L15" s="108"/>
      <c r="M15" s="108"/>
      <c r="N15" s="108"/>
      <c r="O15" s="107"/>
    </row>
    <row r="16" spans="1:15" x14ac:dyDescent="0.25">
      <c r="A16" s="104">
        <v>16</v>
      </c>
      <c r="B16" s="105">
        <v>313332</v>
      </c>
      <c r="I16" s="107"/>
      <c r="J16" s="108"/>
      <c r="K16" s="108"/>
      <c r="L16" s="108"/>
      <c r="M16" s="108"/>
      <c r="N16" s="108"/>
      <c r="O16" s="107"/>
    </row>
    <row r="17" spans="1:15" x14ac:dyDescent="0.25">
      <c r="A17" s="104">
        <v>17</v>
      </c>
      <c r="B17" s="105">
        <v>317682</v>
      </c>
      <c r="I17" s="107"/>
      <c r="J17" s="108"/>
      <c r="K17" s="108"/>
      <c r="L17" s="108"/>
      <c r="M17" s="108"/>
      <c r="N17" s="108"/>
      <c r="O17" s="107"/>
    </row>
    <row r="18" spans="1:15" x14ac:dyDescent="0.25">
      <c r="A18" s="104">
        <v>18</v>
      </c>
      <c r="B18" s="105">
        <v>323483</v>
      </c>
      <c r="I18" s="107"/>
      <c r="J18" s="108"/>
      <c r="K18" s="108"/>
      <c r="L18" s="108"/>
      <c r="M18" s="108"/>
      <c r="N18" s="108"/>
      <c r="O18" s="107"/>
    </row>
    <row r="19" spans="1:15" x14ac:dyDescent="0.25">
      <c r="A19" s="104">
        <v>19</v>
      </c>
      <c r="B19" s="105">
        <v>327827</v>
      </c>
      <c r="I19" s="107"/>
      <c r="J19" s="108"/>
      <c r="K19" s="108"/>
      <c r="L19" s="108"/>
      <c r="M19" s="108"/>
      <c r="N19" s="108"/>
      <c r="O19" s="107"/>
    </row>
    <row r="20" spans="1:15" x14ac:dyDescent="0.25">
      <c r="A20" s="104">
        <v>20</v>
      </c>
      <c r="B20" s="105">
        <v>331704</v>
      </c>
      <c r="I20" s="107"/>
      <c r="J20" s="108"/>
      <c r="K20" s="108"/>
      <c r="L20" s="108"/>
      <c r="M20" s="108"/>
      <c r="N20" s="108"/>
      <c r="O20" s="107"/>
    </row>
    <row r="21" spans="1:15" x14ac:dyDescent="0.25">
      <c r="A21" s="104">
        <v>21</v>
      </c>
      <c r="B21" s="105">
        <v>337188</v>
      </c>
      <c r="I21" s="107"/>
      <c r="J21" s="108"/>
      <c r="K21" s="108"/>
      <c r="L21" s="108"/>
      <c r="M21" s="108"/>
      <c r="N21" s="108"/>
      <c r="O21" s="107"/>
    </row>
    <row r="22" spans="1:15" x14ac:dyDescent="0.25">
      <c r="A22" s="104">
        <v>22</v>
      </c>
      <c r="B22" s="105">
        <v>341194</v>
      </c>
      <c r="I22" s="107"/>
      <c r="J22" s="108"/>
      <c r="K22" s="108"/>
      <c r="L22" s="108"/>
      <c r="M22" s="108"/>
      <c r="N22" s="108"/>
      <c r="O22" s="107"/>
    </row>
    <row r="23" spans="1:15" x14ac:dyDescent="0.25">
      <c r="A23" s="104">
        <v>23</v>
      </c>
      <c r="B23" s="105">
        <v>346636</v>
      </c>
      <c r="I23" s="107"/>
      <c r="J23" s="108"/>
      <c r="K23" s="108"/>
      <c r="L23" s="108"/>
      <c r="M23" s="108"/>
      <c r="N23" s="108"/>
      <c r="O23" s="107"/>
    </row>
    <row r="24" spans="1:15" x14ac:dyDescent="0.25">
      <c r="A24" s="104">
        <v>24</v>
      </c>
      <c r="B24" s="105">
        <v>352251</v>
      </c>
      <c r="I24" s="107"/>
      <c r="J24" s="108"/>
      <c r="K24" s="108"/>
      <c r="L24" s="108"/>
      <c r="M24" s="108"/>
      <c r="N24" s="108"/>
      <c r="O24" s="107"/>
    </row>
    <row r="25" spans="1:15" x14ac:dyDescent="0.25">
      <c r="A25" s="104">
        <v>25</v>
      </c>
      <c r="B25" s="105">
        <v>357983</v>
      </c>
      <c r="I25" s="107"/>
      <c r="J25" s="108"/>
      <c r="K25" s="108"/>
      <c r="L25" s="108"/>
      <c r="M25" s="108"/>
      <c r="N25" s="108"/>
      <c r="O25" s="107"/>
    </row>
    <row r="26" spans="1:15" x14ac:dyDescent="0.25">
      <c r="A26" s="104">
        <v>26</v>
      </c>
      <c r="B26" s="105">
        <v>363847</v>
      </c>
      <c r="I26" s="107"/>
      <c r="J26" s="108"/>
      <c r="K26" s="108"/>
      <c r="L26" s="108"/>
      <c r="M26" s="108"/>
      <c r="N26" s="108"/>
      <c r="O26" s="107"/>
    </row>
    <row r="27" spans="1:15" x14ac:dyDescent="0.25">
      <c r="A27" s="104">
        <v>27</v>
      </c>
      <c r="B27" s="105">
        <v>369846</v>
      </c>
      <c r="I27" s="107"/>
      <c r="J27" s="108"/>
      <c r="K27" s="108"/>
      <c r="L27" s="108"/>
      <c r="M27" s="108"/>
      <c r="N27" s="108"/>
      <c r="O27" s="107"/>
    </row>
    <row r="28" spans="1:15" x14ac:dyDescent="0.25">
      <c r="A28" s="104">
        <v>28</v>
      </c>
      <c r="B28" s="105">
        <v>375977</v>
      </c>
      <c r="I28" s="107"/>
      <c r="J28" s="108"/>
      <c r="K28" s="108"/>
      <c r="L28" s="108"/>
      <c r="M28" s="108"/>
      <c r="N28" s="108"/>
      <c r="O28" s="107"/>
    </row>
    <row r="29" spans="1:15" x14ac:dyDescent="0.25">
      <c r="A29" s="104">
        <v>29</v>
      </c>
      <c r="B29" s="105">
        <v>382246</v>
      </c>
      <c r="I29" s="107"/>
      <c r="J29" s="108"/>
      <c r="K29" s="108"/>
      <c r="L29" s="108"/>
      <c r="M29" s="108"/>
      <c r="N29" s="108"/>
      <c r="O29" s="107"/>
    </row>
    <row r="30" spans="1:15" x14ac:dyDescent="0.25">
      <c r="A30" s="104">
        <v>30</v>
      </c>
      <c r="B30" s="105">
        <v>388651</v>
      </c>
      <c r="I30" s="107"/>
      <c r="J30" s="108"/>
      <c r="K30" s="108"/>
      <c r="L30" s="108"/>
      <c r="M30" s="108"/>
      <c r="N30" s="108"/>
      <c r="O30" s="107"/>
    </row>
    <row r="31" spans="1:15" x14ac:dyDescent="0.25">
      <c r="A31" s="104">
        <v>31</v>
      </c>
      <c r="B31" s="105">
        <v>395202</v>
      </c>
      <c r="I31" s="107"/>
      <c r="J31" s="108"/>
      <c r="K31" s="108"/>
      <c r="L31" s="108"/>
      <c r="M31" s="108"/>
      <c r="N31" s="108"/>
      <c r="O31" s="107"/>
    </row>
    <row r="32" spans="1:15" x14ac:dyDescent="0.25">
      <c r="A32" s="104">
        <v>32</v>
      </c>
      <c r="B32" s="105">
        <v>401898</v>
      </c>
      <c r="I32" s="107"/>
      <c r="J32" s="108"/>
      <c r="K32" s="108"/>
      <c r="L32" s="108"/>
      <c r="M32" s="108"/>
      <c r="N32" s="108"/>
      <c r="O32" s="107"/>
    </row>
    <row r="33" spans="1:15" x14ac:dyDescent="0.25">
      <c r="A33" s="104">
        <v>33</v>
      </c>
      <c r="B33" s="105">
        <v>408740</v>
      </c>
      <c r="I33" s="107"/>
      <c r="J33" s="108"/>
      <c r="K33" s="108"/>
      <c r="L33" s="108"/>
      <c r="M33" s="108"/>
      <c r="N33" s="108"/>
      <c r="O33" s="107"/>
    </row>
    <row r="34" spans="1:15" x14ac:dyDescent="0.25">
      <c r="A34" s="104">
        <v>34</v>
      </c>
      <c r="B34" s="105">
        <v>415740</v>
      </c>
      <c r="I34" s="107"/>
      <c r="J34" s="108"/>
      <c r="K34" s="108"/>
      <c r="L34" s="108"/>
      <c r="M34" s="108"/>
      <c r="N34" s="108"/>
      <c r="O34" s="107"/>
    </row>
    <row r="35" spans="1:15" x14ac:dyDescent="0.25">
      <c r="A35" s="104">
        <v>35</v>
      </c>
      <c r="B35" s="105">
        <v>422888</v>
      </c>
      <c r="I35" s="107"/>
      <c r="J35" s="108"/>
      <c r="K35" s="108"/>
      <c r="L35" s="108"/>
      <c r="M35" s="108"/>
      <c r="N35" s="108"/>
      <c r="O35" s="107"/>
    </row>
    <row r="36" spans="1:15" x14ac:dyDescent="0.25">
      <c r="A36" s="104">
        <v>36</v>
      </c>
      <c r="B36" s="105">
        <v>430199</v>
      </c>
      <c r="I36" s="107"/>
      <c r="J36" s="108"/>
      <c r="K36" s="108"/>
      <c r="L36" s="108"/>
      <c r="M36" s="108"/>
      <c r="N36" s="108"/>
      <c r="O36" s="107"/>
    </row>
    <row r="37" spans="1:15" x14ac:dyDescent="0.25">
      <c r="A37" s="104">
        <v>37</v>
      </c>
      <c r="B37" s="105">
        <v>437669</v>
      </c>
      <c r="I37" s="107"/>
      <c r="J37" s="108"/>
      <c r="K37" s="108"/>
      <c r="L37" s="108"/>
      <c r="M37" s="108"/>
      <c r="N37" s="108"/>
      <c r="O37" s="107"/>
    </row>
    <row r="38" spans="1:15" x14ac:dyDescent="0.25">
      <c r="A38" s="104">
        <v>38</v>
      </c>
      <c r="B38" s="105">
        <v>445599</v>
      </c>
      <c r="I38" s="107"/>
      <c r="J38" s="108"/>
      <c r="K38" s="108"/>
      <c r="L38" s="108"/>
      <c r="M38" s="108"/>
      <c r="N38" s="108"/>
      <c r="O38" s="107"/>
    </row>
    <row r="39" spans="1:15" x14ac:dyDescent="0.25">
      <c r="A39" s="104">
        <v>39</v>
      </c>
      <c r="B39" s="105">
        <v>453560</v>
      </c>
      <c r="I39" s="107"/>
      <c r="J39" s="108"/>
      <c r="K39" s="108"/>
      <c r="L39" s="108"/>
      <c r="M39" s="108"/>
      <c r="N39" s="108"/>
      <c r="O39" s="107"/>
    </row>
    <row r="40" spans="1:15" x14ac:dyDescent="0.25">
      <c r="A40" s="104">
        <v>40</v>
      </c>
      <c r="B40" s="105">
        <v>461701</v>
      </c>
      <c r="I40" s="107"/>
      <c r="J40" s="108"/>
      <c r="K40" s="108"/>
      <c r="L40" s="108"/>
      <c r="M40" s="108"/>
      <c r="N40" s="108"/>
      <c r="O40" s="107"/>
    </row>
    <row r="41" spans="1:15" x14ac:dyDescent="0.25">
      <c r="A41" s="104">
        <v>41</v>
      </c>
      <c r="B41" s="105">
        <v>470019</v>
      </c>
      <c r="I41" s="107"/>
      <c r="J41" s="108"/>
      <c r="K41" s="108"/>
      <c r="L41" s="108"/>
      <c r="M41" s="108"/>
      <c r="N41" s="108"/>
      <c r="O41" s="107"/>
    </row>
    <row r="42" spans="1:15" x14ac:dyDescent="0.25">
      <c r="A42" s="104">
        <v>42</v>
      </c>
      <c r="B42" s="105">
        <v>478517</v>
      </c>
      <c r="I42" s="107"/>
      <c r="J42" s="108"/>
      <c r="K42" s="108"/>
      <c r="L42" s="108"/>
      <c r="M42" s="108"/>
      <c r="N42" s="108"/>
      <c r="O42" s="107"/>
    </row>
    <row r="43" spans="1:15" x14ac:dyDescent="0.25">
      <c r="A43" s="104">
        <v>43</v>
      </c>
      <c r="B43" s="105">
        <v>489152</v>
      </c>
      <c r="I43" s="107"/>
      <c r="J43" s="108"/>
      <c r="K43" s="108"/>
      <c r="L43" s="108"/>
      <c r="M43" s="108"/>
      <c r="N43" s="108"/>
      <c r="O43" s="107"/>
    </row>
    <row r="44" spans="1:15" x14ac:dyDescent="0.25">
      <c r="A44" s="104">
        <v>44</v>
      </c>
      <c r="B44" s="105">
        <v>500081</v>
      </c>
      <c r="I44" s="107"/>
      <c r="J44" s="108"/>
      <c r="K44" s="108"/>
      <c r="L44" s="108"/>
      <c r="M44" s="108"/>
      <c r="N44" s="108"/>
      <c r="O44" s="107"/>
    </row>
    <row r="45" spans="1:15" x14ac:dyDescent="0.25">
      <c r="A45" s="104">
        <v>45</v>
      </c>
      <c r="B45" s="105">
        <v>511309</v>
      </c>
      <c r="I45" s="107"/>
      <c r="J45" s="108"/>
      <c r="K45" s="108"/>
      <c r="L45" s="108"/>
      <c r="M45" s="108"/>
      <c r="N45" s="108"/>
      <c r="O45" s="107"/>
    </row>
    <row r="46" spans="1:15" x14ac:dyDescent="0.25">
      <c r="A46" s="104">
        <v>46</v>
      </c>
      <c r="B46" s="105">
        <v>522846</v>
      </c>
      <c r="I46" s="107"/>
      <c r="J46" s="108"/>
      <c r="K46" s="108"/>
      <c r="L46" s="108"/>
      <c r="M46" s="108"/>
      <c r="N46" s="108"/>
      <c r="O46" s="107"/>
    </row>
    <row r="47" spans="1:15" x14ac:dyDescent="0.25">
      <c r="A47" s="104">
        <v>47</v>
      </c>
      <c r="B47" s="105">
        <v>532153</v>
      </c>
      <c r="I47" s="107"/>
      <c r="J47" s="108"/>
      <c r="K47" s="108"/>
      <c r="L47" s="108"/>
      <c r="M47" s="108"/>
      <c r="N47" s="108"/>
      <c r="O47" s="107"/>
    </row>
    <row r="48" spans="1:15" x14ac:dyDescent="0.25">
      <c r="A48" s="104">
        <v>48</v>
      </c>
      <c r="B48" s="105">
        <v>556615</v>
      </c>
      <c r="I48" s="107"/>
      <c r="J48" s="108"/>
      <c r="K48" s="108"/>
      <c r="L48" s="108"/>
      <c r="M48" s="108"/>
      <c r="N48" s="108"/>
      <c r="O48" s="107"/>
    </row>
    <row r="49" spans="1:15" x14ac:dyDescent="0.25">
      <c r="A49" s="104">
        <v>49</v>
      </c>
      <c r="B49" s="105">
        <v>593969</v>
      </c>
      <c r="I49" s="107"/>
      <c r="J49" s="108"/>
      <c r="K49" s="108"/>
      <c r="L49" s="108"/>
      <c r="M49" s="108"/>
      <c r="N49" s="108"/>
      <c r="O49" s="107"/>
    </row>
    <row r="50" spans="1:15" x14ac:dyDescent="0.25">
      <c r="A50" s="104">
        <v>50</v>
      </c>
      <c r="B50" s="105">
        <v>635433</v>
      </c>
      <c r="I50" s="107"/>
      <c r="J50" s="108"/>
      <c r="K50" s="108"/>
      <c r="L50" s="108"/>
      <c r="M50" s="108"/>
      <c r="N50" s="108"/>
      <c r="O50" s="107"/>
    </row>
    <row r="51" spans="1:15" x14ac:dyDescent="0.25">
      <c r="A51" s="104">
        <v>51</v>
      </c>
      <c r="B51" s="105">
        <v>701882</v>
      </c>
      <c r="I51" s="107"/>
      <c r="J51" s="108"/>
      <c r="K51" s="108"/>
      <c r="L51" s="108"/>
      <c r="M51" s="108"/>
      <c r="N51" s="108"/>
      <c r="O51" s="107"/>
    </row>
    <row r="52" spans="1:15" x14ac:dyDescent="0.25">
      <c r="A52" s="104">
        <v>52</v>
      </c>
      <c r="B52" s="105">
        <v>798654</v>
      </c>
      <c r="I52" s="107"/>
      <c r="J52" s="108"/>
      <c r="K52" s="108"/>
      <c r="L52" s="108"/>
      <c r="M52" s="108"/>
      <c r="N52" s="108"/>
      <c r="O52" s="107"/>
    </row>
    <row r="53" spans="1:15" x14ac:dyDescent="0.25">
      <c r="A53" s="104">
        <v>53</v>
      </c>
      <c r="B53" s="105">
        <v>876892</v>
      </c>
      <c r="I53" s="107"/>
      <c r="J53" s="108"/>
      <c r="K53" s="108"/>
      <c r="L53" s="108"/>
      <c r="M53" s="108"/>
      <c r="N53" s="108"/>
      <c r="O53" s="107"/>
    </row>
    <row r="54" spans="1:15" x14ac:dyDescent="0.25">
      <c r="A54" s="104">
        <v>54</v>
      </c>
      <c r="B54" s="105">
        <v>981196</v>
      </c>
      <c r="I54" s="107"/>
      <c r="J54" s="108"/>
      <c r="K54" s="108"/>
      <c r="L54" s="108"/>
      <c r="M54" s="108"/>
      <c r="N54" s="108"/>
      <c r="O54" s="107"/>
    </row>
    <row r="55" spans="1:15" x14ac:dyDescent="0.25">
      <c r="A55" s="104">
        <v>55</v>
      </c>
      <c r="B55" s="105">
        <v>1106570</v>
      </c>
      <c r="I55" s="107"/>
      <c r="J55" s="108"/>
      <c r="K55" s="108"/>
      <c r="L55" s="108"/>
      <c r="M55" s="108"/>
      <c r="N55" s="108"/>
      <c r="O55" s="107"/>
    </row>
    <row r="56" spans="1:15" x14ac:dyDescent="0.25">
      <c r="A56" s="104">
        <v>56</v>
      </c>
      <c r="B56" s="105">
        <v>1247158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ED7E4-F3CD-4A18-99EC-4D21006687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B78F98-6B08-4E60-8BA5-EB8054FE6E6C}">
  <ds:schemaRefs>
    <ds:schemaRef ds:uri="96df251f-c11f-46d6-9416-7ec07ac105f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d09b0a45-7c05-4629-9c7f-3ee0c71ef03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CDBA81-78C8-4DC5-A6CB-41E8C147CFF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2026-04-17T09:21:37Z</cp:lastPrinted>
  <dcterms:created xsi:type="dcterms:W3CDTF">2000-05-29T12:18:25Z</dcterms:created>
  <dcterms:modified xsi:type="dcterms:W3CDTF">2026-04-24T06:07:12Z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