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/>
  <mc:AlternateContent xmlns:mc="http://schemas.openxmlformats.org/markup-compatibility/2006">
    <mc:Choice Requires="x15">
      <x15ac:absPath xmlns:x15ac="http://schemas.microsoft.com/office/spreadsheetml/2010/11/ac" url="https://aabenraakom.sharepoint.com/sites/msteams_a7cbf0/Shared Documents/Sharepoint Lønkontoret/Lønservice/Løn/Lønaftaler/2025/011125/"/>
    </mc:Choice>
  </mc:AlternateContent>
  <xr:revisionPtr revIDLastSave="16" documentId="13_ncr:1_{2CF5F250-9DA7-4862-9B2F-78C13A1EC786}" xr6:coauthVersionLast="47" xr6:coauthVersionMax="47" xr10:uidLastSave="{78E524B7-5BA8-4A23-AA5E-B477365FD113}"/>
  <bookViews>
    <workbookView xWindow="-108" yWindow="-108" windowWidth="23256" windowHeight="12456" tabRatio="686" activeTab="1" xr2:uid="{00000000-000D-0000-FFFF-FFFF00000000}"/>
  </bookViews>
  <sheets>
    <sheet name="Ark1" sheetId="1" r:id="rId1"/>
    <sheet name="LØN 011125" sheetId="19" r:id="rId2"/>
  </sheets>
  <definedNames>
    <definedName name="_xlnm.Print_Area" localSheetId="0">'Ark1'!$A$1:$I$54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5" i="1" l="1"/>
  <c r="I23" i="1" l="1"/>
  <c r="H25" i="1" l="1"/>
  <c r="H29" i="1"/>
  <c r="H28" i="1"/>
  <c r="G36" i="1"/>
  <c r="H35" i="1"/>
  <c r="H36" i="1"/>
  <c r="H33" i="1"/>
  <c r="H26" i="1"/>
  <c r="H31" i="1"/>
  <c r="H27" i="1"/>
  <c r="H32" i="1"/>
  <c r="H34" i="1"/>
  <c r="H30" i="1"/>
  <c r="H37" i="1" l="1"/>
  <c r="H39" i="1" s="1"/>
  <c r="H38" i="1" l="1"/>
</calcChain>
</file>

<file path=xl/sharedStrings.xml><?xml version="1.0" encoding="utf-8"?>
<sst xmlns="http://schemas.openxmlformats.org/spreadsheetml/2006/main" count="53" uniqueCount="42">
  <si>
    <t>Trin</t>
  </si>
  <si>
    <t>Grundløn</t>
  </si>
  <si>
    <t>Funktionsløn</t>
  </si>
  <si>
    <t>Kvalifikationsløn</t>
  </si>
  <si>
    <t>Identifikation og forudsætninger</t>
  </si>
  <si>
    <t>Navn:</t>
  </si>
  <si>
    <t>Ansættelsessted:</t>
  </si>
  <si>
    <t>Overenskomst/aftale:</t>
  </si>
  <si>
    <t>Indplacering i alt</t>
  </si>
  <si>
    <t>Nævner i lønbrøk</t>
  </si>
  <si>
    <t>Ansættelsesform:</t>
  </si>
  <si>
    <t>Tæller</t>
  </si>
  <si>
    <t>Reg. %</t>
  </si>
  <si>
    <t>Tillæg</t>
  </si>
  <si>
    <t>Forklarende tekst på hvad trin eller 
tillæg ydes for</t>
  </si>
  <si>
    <t>Telefonnr.:</t>
  </si>
  <si>
    <t>Specifikation af lønaftale</t>
  </si>
  <si>
    <t>Dato         Organisationens underskrift</t>
  </si>
  <si>
    <t>Dato          Lederens underskrift</t>
  </si>
  <si>
    <t>Skelbækvej 2</t>
  </si>
  <si>
    <t>DK - 6200 Aabenraa</t>
  </si>
  <si>
    <t>-</t>
  </si>
  <si>
    <t xml:space="preserve">LØNAFTALEN ER GÆLDENDE FRA DEN </t>
  </si>
  <si>
    <t>Forhandlingsberettiget organisation:</t>
  </si>
  <si>
    <t>Stillingsbetegnelse:</t>
  </si>
  <si>
    <t xml:space="preserve">I henhold til overenskomsten </t>
  </si>
  <si>
    <t>Lønreguleringsprocenten pr.</t>
  </si>
  <si>
    <t>Alle tillæg er pensionsgivende. Alle tillæg reducers i forhold til ansættelsesbrøk, med mindre andet er aftalt konkret</t>
  </si>
  <si>
    <t>Opsigelsesbestemmelser :</t>
  </si>
  <si>
    <t>Bemærkninger:</t>
  </si>
  <si>
    <t>Funktionsløn bortfalder uden ydereligere varsel ved ophør i funktionen, med mindre andet er aftalt.                                       Lønaftalen revurderes ved stillingsledighed.</t>
  </si>
  <si>
    <t>Fødselsdato:</t>
  </si>
  <si>
    <t>Erfaringsdato:</t>
  </si>
  <si>
    <t>Overenskomst nr.:</t>
  </si>
  <si>
    <t xml:space="preserve">Lønaftalen efter lønskala for AC personale </t>
  </si>
  <si>
    <t xml:space="preserve">Personaleafdelingen </t>
  </si>
  <si>
    <t xml:space="preserve">Tjeneste nr. </t>
  </si>
  <si>
    <t xml:space="preserve">Årligt bruttobeløb: </t>
  </si>
  <si>
    <t xml:space="preserve">Månedligt bruttobeløb: </t>
  </si>
  <si>
    <t xml:space="preserve">Timeløn brutto: </t>
  </si>
  <si>
    <t xml:space="preserve">Brutto løn </t>
  </si>
  <si>
    <t>01-11-205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</si>
</sst>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43" formatCode="_-* #,##0.00_-;\-* #,##0.00_-;_-* &quot;-&quot;??_-;_-@_-"/>
    <numFmt numFmtId="164" formatCode="_(* #,##0.00_);_(* \(#,##0.00\);_(* &quot;-&quot;??_);_(@_)"/>
    <numFmt numFmtId="165" formatCode="0.000"/>
    <numFmt numFmtId="166" formatCode="0.000000"/>
    <numFmt numFmtId="167" formatCode="##\ ##\ ##\ ##"/>
    <numFmt numFmtId="168" formatCode="_(* #,##0_);_(* \(#,##0\);_(* &quot;-&quot;??_);_(@_)"/>
  </numFmts>
  <fonts count="27" x14ac:knownFonts="1">
    <font>
      <sz val="12"/>
      <name val="Times New Roman"/>
    </font>
    <font>
      <b/>
      <sz val="24"/>
      <name val="Verdana"/>
      <family val="2"/>
    </font>
    <font>
      <sz val="12"/>
      <name val="Verdana"/>
      <family val="2"/>
    </font>
    <font>
      <b/>
      <sz val="12"/>
      <name val="Verdana"/>
      <family val="2"/>
    </font>
    <font>
      <b/>
      <sz val="18"/>
      <name val="Verdana"/>
      <family val="2"/>
    </font>
    <font>
      <b/>
      <sz val="16"/>
      <name val="Verdana"/>
      <family val="2"/>
    </font>
    <font>
      <b/>
      <sz val="11"/>
      <name val="Verdana"/>
      <family val="2"/>
    </font>
    <font>
      <b/>
      <sz val="10"/>
      <name val="Verdana"/>
      <family val="2"/>
    </font>
    <font>
      <sz val="10"/>
      <name val="Verdana"/>
      <family val="2"/>
    </font>
    <font>
      <sz val="11"/>
      <name val="Verdana"/>
      <family val="2"/>
    </font>
    <font>
      <sz val="12"/>
      <name val="Arial"/>
      <family val="2"/>
    </font>
    <font>
      <sz val="10"/>
      <name val="MS Sans Serif"/>
      <family val="2"/>
    </font>
    <font>
      <b/>
      <sz val="12"/>
      <color indexed="12"/>
      <name val="Verdana"/>
      <family val="2"/>
    </font>
    <font>
      <sz val="12"/>
      <color indexed="12"/>
      <name val="Arial"/>
      <family val="2"/>
    </font>
    <font>
      <sz val="10"/>
      <color indexed="12"/>
      <name val="Verdana"/>
      <family val="2"/>
    </font>
    <font>
      <sz val="10"/>
      <color indexed="12"/>
      <name val="Arial"/>
      <family val="2"/>
    </font>
    <font>
      <sz val="10"/>
      <name val="Times New Roman"/>
      <family val="1"/>
    </font>
    <font>
      <sz val="9"/>
      <name val="Verdana"/>
      <family val="2"/>
    </font>
    <font>
      <sz val="12"/>
      <name val="Times New Roman"/>
      <family val="1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name val="Verdana"/>
      <family val="2"/>
    </font>
    <font>
      <i/>
      <sz val="8"/>
      <name val="Verdana"/>
      <family val="2"/>
    </font>
    <font>
      <sz val="9.5"/>
      <name val="Verdana"/>
      <family val="2"/>
    </font>
    <font>
      <sz val="10"/>
      <name val="Arial"/>
      <family val="2"/>
    </font>
    <font>
      <u/>
      <sz val="10"/>
      <color indexed="36"/>
      <name val="Arial"/>
      <family val="2"/>
    </font>
    <font>
      <u/>
      <sz val="10"/>
      <color indexed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2">
    <xf numFmtId="0" fontId="0" fillId="0" borderId="0"/>
    <xf numFmtId="164" fontId="19" fillId="0" borderId="0" applyFont="0" applyFill="0" applyBorder="0" applyAlignment="0" applyProtection="0"/>
    <xf numFmtId="164" fontId="18" fillId="0" borderId="0" applyFont="0" applyFill="0" applyBorder="0" applyAlignment="0" applyProtection="0"/>
    <xf numFmtId="38" fontId="11" fillId="0" borderId="0" applyFont="0" applyFill="0" applyBorder="0" applyAlignment="0" applyProtection="0"/>
    <xf numFmtId="0" fontId="19" fillId="0" borderId="0"/>
    <xf numFmtId="0" fontId="20" fillId="0" borderId="0"/>
    <xf numFmtId="9" fontId="19" fillId="0" borderId="0" applyFont="0" applyFill="0" applyBorder="0" applyAlignment="0" applyProtection="0"/>
    <xf numFmtId="0" fontId="24" fillId="0" borderId="0"/>
    <xf numFmtId="0" fontId="25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</cellStyleXfs>
  <cellXfs count="113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/>
    <xf numFmtId="0" fontId="7" fillId="0" borderId="0" xfId="0" applyFont="1" applyAlignment="1">
      <alignment horizontal="left"/>
    </xf>
    <xf numFmtId="165" fontId="8" fillId="0" borderId="0" xfId="0" applyNumberFormat="1" applyFont="1"/>
    <xf numFmtId="49" fontId="8" fillId="0" borderId="0" xfId="0" applyNumberFormat="1" applyFont="1"/>
    <xf numFmtId="0" fontId="9" fillId="0" borderId="0" xfId="0" applyFont="1"/>
    <xf numFmtId="4" fontId="9" fillId="0" borderId="0" xfId="0" applyNumberFormat="1" applyFont="1"/>
    <xf numFmtId="0" fontId="14" fillId="0" borderId="1" xfId="0" applyFont="1" applyBorder="1"/>
    <xf numFmtId="0" fontId="8" fillId="0" borderId="1" xfId="0" applyFont="1" applyBorder="1"/>
    <xf numFmtId="0" fontId="3" fillId="0" borderId="0" xfId="0" applyFont="1" applyAlignment="1">
      <alignment horizontal="left"/>
    </xf>
    <xf numFmtId="0" fontId="8" fillId="0" borderId="4" xfId="0" applyFont="1" applyBorder="1" applyAlignment="1">
      <alignment horizontal="center" vertical="center"/>
    </xf>
    <xf numFmtId="3" fontId="8" fillId="0" borderId="4" xfId="0" applyNumberFormat="1" applyFont="1" applyBorder="1" applyAlignment="1">
      <alignment horizontal="center" vertical="center"/>
    </xf>
    <xf numFmtId="0" fontId="8" fillId="0" borderId="13" xfId="0" applyFont="1" applyBorder="1" applyAlignment="1">
      <alignment horizontal="left"/>
    </xf>
    <xf numFmtId="0" fontId="7" fillId="0" borderId="0" xfId="0" applyFont="1"/>
    <xf numFmtId="0" fontId="8" fillId="2" borderId="0" xfId="0" applyFont="1" applyFill="1" applyAlignment="1">
      <alignment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3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vertical="center"/>
    </xf>
    <xf numFmtId="14" fontId="8" fillId="2" borderId="4" xfId="0" applyNumberFormat="1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6" fillId="0" borderId="0" xfId="0" applyFont="1"/>
    <xf numFmtId="0" fontId="8" fillId="2" borderId="4" xfId="0" applyFont="1" applyFill="1" applyBorder="1" applyAlignment="1">
      <alignment vertical="center"/>
    </xf>
    <xf numFmtId="0" fontId="8" fillId="2" borderId="3" xfId="0" applyFont="1" applyFill="1" applyBorder="1" applyAlignment="1">
      <alignment vertical="center"/>
    </xf>
    <xf numFmtId="0" fontId="8" fillId="2" borderId="4" xfId="0" applyFont="1" applyFill="1" applyBorder="1" applyAlignment="1">
      <alignment horizontal="left"/>
    </xf>
    <xf numFmtId="49" fontId="8" fillId="0" borderId="4" xfId="0" applyNumberFormat="1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/>
    </xf>
    <xf numFmtId="49" fontId="8" fillId="3" borderId="3" xfId="0" applyNumberFormat="1" applyFont="1" applyFill="1" applyBorder="1" applyAlignment="1">
      <alignment horizontal="center"/>
    </xf>
    <xf numFmtId="0" fontId="17" fillId="3" borderId="5" xfId="0" applyFont="1" applyFill="1" applyBorder="1" applyAlignment="1">
      <alignment horizontal="center" vertical="center"/>
    </xf>
    <xf numFmtId="166" fontId="8" fillId="3" borderId="7" xfId="0" applyNumberFormat="1" applyFont="1" applyFill="1" applyBorder="1" applyAlignment="1">
      <alignment horizontal="right" vertical="center"/>
    </xf>
    <xf numFmtId="0" fontId="10" fillId="0" borderId="4" xfId="0" applyFont="1" applyBorder="1" applyAlignment="1">
      <alignment horizontal="center"/>
    </xf>
    <xf numFmtId="37" fontId="10" fillId="0" borderId="4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4" fontId="8" fillId="0" borderId="5" xfId="0" applyNumberFormat="1" applyFont="1" applyBorder="1" applyAlignment="1">
      <alignment horizontal="right"/>
    </xf>
    <xf numFmtId="4" fontId="8" fillId="0" borderId="7" xfId="0" applyNumberFormat="1" applyFont="1" applyBorder="1" applyAlignment="1">
      <alignment horizontal="right"/>
    </xf>
    <xf numFmtId="0" fontId="8" fillId="0" borderId="13" xfId="0" applyFont="1" applyBorder="1" applyAlignment="1">
      <alignment horizontal="left"/>
    </xf>
    <xf numFmtId="0" fontId="8" fillId="0" borderId="5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4" fontId="8" fillId="0" borderId="5" xfId="0" applyNumberFormat="1" applyFont="1" applyBorder="1" applyAlignment="1">
      <alignment horizontal="right" vertical="center"/>
    </xf>
    <xf numFmtId="4" fontId="8" fillId="0" borderId="7" xfId="0" applyNumberFormat="1" applyFont="1" applyBorder="1" applyAlignment="1">
      <alignment horizontal="right" vertical="center"/>
    </xf>
    <xf numFmtId="0" fontId="8" fillId="0" borderId="12" xfId="0" applyFont="1" applyBorder="1" applyAlignment="1">
      <alignment horizontal="left" vertical="top" wrapText="1"/>
    </xf>
    <xf numFmtId="0" fontId="8" fillId="0" borderId="13" xfId="0" applyFont="1" applyBorder="1" applyAlignment="1">
      <alignment horizontal="left" vertical="top" wrapText="1"/>
    </xf>
    <xf numFmtId="0" fontId="8" fillId="0" borderId="14" xfId="0" applyFont="1" applyBorder="1" applyAlignment="1">
      <alignment horizontal="left" vertical="top" wrapText="1"/>
    </xf>
    <xf numFmtId="0" fontId="8" fillId="0" borderId="8" xfId="0" applyFont="1" applyBorder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0" fontId="8" fillId="0" borderId="2" xfId="0" applyFont="1" applyBorder="1" applyAlignment="1">
      <alignment horizontal="left" vertical="top" wrapText="1"/>
    </xf>
    <xf numFmtId="0" fontId="8" fillId="0" borderId="9" xfId="0" applyFont="1" applyBorder="1" applyAlignment="1">
      <alignment horizontal="left" vertical="top" wrapText="1"/>
    </xf>
    <xf numFmtId="0" fontId="8" fillId="0" borderId="10" xfId="0" applyFont="1" applyBorder="1" applyAlignment="1">
      <alignment horizontal="left" vertical="top" wrapText="1"/>
    </xf>
    <xf numFmtId="0" fontId="8" fillId="0" borderId="11" xfId="0" applyFont="1" applyBorder="1" applyAlignment="1">
      <alignment horizontal="left" vertical="top" wrapText="1"/>
    </xf>
    <xf numFmtId="0" fontId="22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wrapText="1"/>
    </xf>
    <xf numFmtId="0" fontId="8" fillId="2" borderId="0" xfId="0" applyFont="1" applyFill="1" applyAlignment="1">
      <alignment horizontal="left"/>
    </xf>
    <xf numFmtId="4" fontId="8" fillId="0" borderId="0" xfId="0" applyNumberFormat="1" applyFont="1" applyAlignment="1">
      <alignment horizontal="right" vertical="center"/>
    </xf>
    <xf numFmtId="4" fontId="8" fillId="0" borderId="2" xfId="0" applyNumberFormat="1" applyFont="1" applyBorder="1" applyAlignment="1">
      <alignment horizontal="right" vertical="center"/>
    </xf>
    <xf numFmtId="0" fontId="21" fillId="0" borderId="0" xfId="0" applyFont="1" applyAlignment="1">
      <alignment horizontal="right" vertical="center"/>
    </xf>
    <xf numFmtId="0" fontId="21" fillId="0" borderId="0" xfId="0" applyFont="1" applyAlignment="1">
      <alignment horizontal="right"/>
    </xf>
    <xf numFmtId="0" fontId="9" fillId="2" borderId="12" xfId="0" applyFont="1" applyFill="1" applyBorder="1" applyAlignment="1">
      <alignment horizontal="center" wrapText="1"/>
    </xf>
    <xf numFmtId="0" fontId="9" fillId="2" borderId="13" xfId="0" applyFont="1" applyFill="1" applyBorder="1" applyAlignment="1">
      <alignment horizontal="center"/>
    </xf>
    <xf numFmtId="0" fontId="9" fillId="2" borderId="14" xfId="0" applyFont="1" applyFill="1" applyBorder="1" applyAlignment="1">
      <alignment horizontal="center"/>
    </xf>
    <xf numFmtId="0" fontId="9" fillId="2" borderId="9" xfId="0" applyFont="1" applyFill="1" applyBorder="1" applyAlignment="1">
      <alignment horizontal="center"/>
    </xf>
    <xf numFmtId="0" fontId="9" fillId="2" borderId="10" xfId="0" applyFont="1" applyFill="1" applyBorder="1" applyAlignment="1">
      <alignment horizontal="center"/>
    </xf>
    <xf numFmtId="0" fontId="9" fillId="2" borderId="11" xfId="0" applyFont="1" applyFill="1" applyBorder="1" applyAlignment="1">
      <alignment horizontal="center"/>
    </xf>
    <xf numFmtId="0" fontId="8" fillId="2" borderId="5" xfId="0" applyFont="1" applyFill="1" applyBorder="1" applyAlignment="1">
      <alignment horizontal="left"/>
    </xf>
    <xf numFmtId="0" fontId="8" fillId="2" borderId="6" xfId="0" applyFont="1" applyFill="1" applyBorder="1" applyAlignment="1">
      <alignment horizontal="left"/>
    </xf>
    <xf numFmtId="0" fontId="8" fillId="2" borderId="7" xfId="0" applyFont="1" applyFill="1" applyBorder="1" applyAlignment="1">
      <alignment horizontal="left"/>
    </xf>
    <xf numFmtId="0" fontId="8" fillId="2" borderId="15" xfId="0" applyFont="1" applyFill="1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165" fontId="8" fillId="0" borderId="5" xfId="0" applyNumberFormat="1" applyFont="1" applyBorder="1" applyAlignment="1">
      <alignment horizontal="center"/>
    </xf>
    <xf numFmtId="165" fontId="8" fillId="0" borderId="7" xfId="0" applyNumberFormat="1" applyFont="1" applyBorder="1" applyAlignment="1">
      <alignment horizontal="center"/>
    </xf>
    <xf numFmtId="4" fontId="8" fillId="0" borderId="13" xfId="0" applyNumberFormat="1" applyFont="1" applyBorder="1" applyAlignment="1">
      <alignment horizontal="right" vertical="center"/>
    </xf>
    <xf numFmtId="4" fontId="8" fillId="0" borderId="14" xfId="0" applyNumberFormat="1" applyFont="1" applyBorder="1" applyAlignment="1">
      <alignment horizontal="right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8" fillId="0" borderId="5" xfId="0" applyFont="1" applyBorder="1" applyAlignment="1">
      <alignment horizontal="left"/>
    </xf>
    <xf numFmtId="0" fontId="8" fillId="0" borderId="6" xfId="0" applyFont="1" applyBorder="1" applyAlignment="1">
      <alignment horizontal="left"/>
    </xf>
    <xf numFmtId="0" fontId="8" fillId="0" borderId="7" xfId="0" applyFont="1" applyBorder="1" applyAlignment="1">
      <alignment horizontal="left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23" fillId="2" borderId="5" xfId="0" applyFont="1" applyFill="1" applyBorder="1" applyAlignment="1">
      <alignment horizontal="left" vertical="center"/>
    </xf>
    <xf numFmtId="0" fontId="23" fillId="2" borderId="6" xfId="0" applyFont="1" applyFill="1" applyBorder="1" applyAlignment="1">
      <alignment horizontal="left" vertical="center"/>
    </xf>
    <xf numFmtId="0" fontId="23" fillId="2" borderId="7" xfId="0" applyFont="1" applyFill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49" fontId="12" fillId="0" borderId="0" xfId="0" applyNumberFormat="1" applyFont="1"/>
    <xf numFmtId="0" fontId="13" fillId="0" borderId="0" xfId="0" applyFont="1"/>
    <xf numFmtId="49" fontId="14" fillId="0" borderId="0" xfId="0" applyNumberFormat="1" applyFont="1"/>
    <xf numFmtId="0" fontId="15" fillId="0" borderId="0" xfId="0" applyFont="1"/>
    <xf numFmtId="167" fontId="14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right"/>
    </xf>
    <xf numFmtId="0" fontId="2" fillId="0" borderId="2" xfId="0" applyFont="1" applyBorder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8" fillId="2" borderId="5" xfId="0" applyFont="1" applyFill="1" applyBorder="1" applyAlignment="1">
      <alignment horizontal="left" vertical="center"/>
    </xf>
    <xf numFmtId="0" fontId="8" fillId="2" borderId="6" xfId="0" applyFont="1" applyFill="1" applyBorder="1" applyAlignment="1">
      <alignment horizontal="left" vertical="center"/>
    </xf>
    <xf numFmtId="0" fontId="8" fillId="2" borderId="7" xfId="0" applyFont="1" applyFill="1" applyBorder="1" applyAlignment="1">
      <alignment horizontal="left" vertical="center"/>
    </xf>
    <xf numFmtId="166" fontId="8" fillId="3" borderId="5" xfId="0" applyNumberFormat="1" applyFont="1" applyFill="1" applyBorder="1" applyAlignment="1">
      <alignment horizontal="center"/>
    </xf>
    <xf numFmtId="166" fontId="8" fillId="3" borderId="7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left" vertical="center"/>
    </xf>
    <xf numFmtId="0" fontId="8" fillId="0" borderId="12" xfId="0" applyFont="1" applyBorder="1" applyAlignment="1">
      <alignment horizontal="left" vertical="center"/>
    </xf>
    <xf numFmtId="0" fontId="8" fillId="0" borderId="14" xfId="0" applyFont="1" applyBorder="1" applyAlignment="1">
      <alignment horizontal="left" vertical="center"/>
    </xf>
    <xf numFmtId="166" fontId="10" fillId="0" borderId="4" xfId="0" applyNumberFormat="1" applyFont="1" applyBorder="1"/>
    <xf numFmtId="168" fontId="19" fillId="0" borderId="4" xfId="4" applyNumberFormat="1" applyBorder="1"/>
    <xf numFmtId="3" fontId="10" fillId="0" borderId="4" xfId="0" applyNumberFormat="1" applyFont="1" applyBorder="1" applyAlignment="1">
      <alignment horizontal="center"/>
    </xf>
    <xf numFmtId="15" fontId="10" fillId="0" borderId="4" xfId="0" applyNumberFormat="1" applyFont="1" applyBorder="1"/>
    <xf numFmtId="0" fontId="10" fillId="0" borderId="4" xfId="0" applyFont="1" applyBorder="1"/>
  </cellXfs>
  <cellStyles count="12">
    <cellStyle name="1000-sep (2 dec) 2" xfId="1" xr:uid="{00000000-0005-0000-0000-000000000000}"/>
    <cellStyle name="1000-sep (2 dec) 3" xfId="2" xr:uid="{00000000-0005-0000-0000-000001000000}"/>
    <cellStyle name="1000-sep+,00_Ark3" xfId="3" xr:uid="{00000000-0005-0000-0000-000002000000}"/>
    <cellStyle name="Besøgt Hyperlink" xfId="8" xr:uid="{97CAE515-47B2-425F-9C8F-F4E8298D772D}"/>
    <cellStyle name="Hyperlink" xfId="9" xr:uid="{4B4416A5-7112-4AD2-BAB4-756243936920}"/>
    <cellStyle name="Komma 2" xfId="11" xr:uid="{8CA5E1E4-1BDA-4522-9971-1B399DF09F9D}"/>
    <cellStyle name="Komma 3" xfId="10" xr:uid="{1F46E9DF-B3D0-42DB-86F1-A4F1CB168534}"/>
    <cellStyle name="Normal" xfId="0" builtinId="0"/>
    <cellStyle name="Normal 2" xfId="4" xr:uid="{00000000-0005-0000-0000-000004000000}"/>
    <cellStyle name="Normal 3" xfId="5" xr:uid="{00000000-0005-0000-0000-000005000000}"/>
    <cellStyle name="Normal 4" xfId="7" xr:uid="{2C770223-EDBF-4450-A989-2376789618DA}"/>
    <cellStyle name="Procent 2" xfId="6" xr:uid="{00000000-0005-0000-0000-000006000000}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Light16">
    <tableStyle name="MySqlDefault" pivot="0" table="0" count="2" xr9:uid="{394EC723-7812-4A88-9396-17D6E701D7FE}">
      <tableStyleElement type="wholeTable" dxfId="1"/>
      <tableStyleElement type="headerRow" dxfId="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2838450</xdr:colOff>
      <xdr:row>0</xdr:row>
      <xdr:rowOff>209550</xdr:rowOff>
    </xdr:from>
    <xdr:to>
      <xdr:col>8</xdr:col>
      <xdr:colOff>1123950</xdr:colOff>
      <xdr:row>2</xdr:row>
      <xdr:rowOff>171450</xdr:rowOff>
    </xdr:to>
    <xdr:pic>
      <xdr:nvPicPr>
        <xdr:cNvPr id="1090" name="Picture 26">
          <a:extLst>
            <a:ext uri="{FF2B5EF4-FFF2-40B4-BE49-F238E27FC236}">
              <a16:creationId xmlns:a16="http://schemas.microsoft.com/office/drawing/2014/main" id="{00000000-0008-0000-0000-00004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00700" y="209550"/>
          <a:ext cx="1495425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2838450</xdr:colOff>
      <xdr:row>0</xdr:row>
      <xdr:rowOff>209550</xdr:rowOff>
    </xdr:from>
    <xdr:to>
      <xdr:col>8</xdr:col>
      <xdr:colOff>1123950</xdr:colOff>
      <xdr:row>2</xdr:row>
      <xdr:rowOff>171450</xdr:rowOff>
    </xdr:to>
    <xdr:pic>
      <xdr:nvPicPr>
        <xdr:cNvPr id="1092" name="Picture 29">
          <a:extLst>
            <a:ext uri="{FF2B5EF4-FFF2-40B4-BE49-F238E27FC236}">
              <a16:creationId xmlns:a16="http://schemas.microsoft.com/office/drawing/2014/main" id="{00000000-0008-0000-0000-00004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00700" y="209550"/>
          <a:ext cx="1495425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4"/>
  <sheetViews>
    <sheetView zoomScaleNormal="100" zoomScaleSheetLayoutView="100" workbookViewId="0">
      <selection activeCell="F8" sqref="F8:I8"/>
    </sheetView>
  </sheetViews>
  <sheetFormatPr defaultColWidth="9" defaultRowHeight="16.2" x14ac:dyDescent="0.3"/>
  <cols>
    <col min="1" max="1" width="17.09765625" style="2" customWidth="1"/>
    <col min="2" max="2" width="6.5" style="2" bestFit="1" customWidth="1"/>
    <col min="3" max="3" width="10.8984375" style="2" customWidth="1"/>
    <col min="4" max="4" width="6" style="2" customWidth="1"/>
    <col min="5" max="5" width="22" style="2" customWidth="1"/>
    <col min="6" max="6" width="5.5" style="2" customWidth="1"/>
    <col min="7" max="7" width="11.69921875" style="2" customWidth="1"/>
    <col min="8" max="8" width="6.3984375" style="2" customWidth="1"/>
    <col min="9" max="9" width="10.69921875" style="2" customWidth="1"/>
    <col min="10" max="16384" width="9" style="2"/>
  </cols>
  <sheetData>
    <row r="1" spans="1:9" ht="25.5" customHeight="1" x14ac:dyDescent="0.45">
      <c r="A1" s="89" t="s">
        <v>35</v>
      </c>
      <c r="B1" s="89"/>
      <c r="C1" s="89"/>
      <c r="D1" s="89"/>
      <c r="E1" s="89"/>
      <c r="F1" s="90"/>
      <c r="G1" s="1"/>
      <c r="H1" s="1"/>
      <c r="I1" s="1"/>
    </row>
    <row r="2" spans="1:9" ht="16.5" customHeight="1" x14ac:dyDescent="0.45">
      <c r="A2" s="91" t="s">
        <v>19</v>
      </c>
      <c r="B2" s="92"/>
      <c r="C2" s="92"/>
      <c r="D2" s="92"/>
      <c r="E2" s="92"/>
      <c r="F2" s="92"/>
      <c r="G2"/>
      <c r="I2" s="1"/>
    </row>
    <row r="3" spans="1:9" ht="16.5" customHeight="1" x14ac:dyDescent="0.45">
      <c r="A3" s="91" t="s">
        <v>20</v>
      </c>
      <c r="B3" s="92"/>
      <c r="C3" s="92"/>
      <c r="D3" s="92"/>
      <c r="E3" s="92"/>
      <c r="F3" s="92"/>
      <c r="G3" s="1"/>
      <c r="I3" s="1"/>
    </row>
    <row r="4" spans="1:9" ht="16.5" customHeight="1" thickBot="1" x14ac:dyDescent="0.5">
      <c r="A4" s="11" t="s">
        <v>15</v>
      </c>
      <c r="B4" s="93">
        <v>73767676</v>
      </c>
      <c r="C4" s="93"/>
      <c r="D4" s="12"/>
      <c r="E4" s="12"/>
      <c r="F4" s="12"/>
      <c r="G4" s="3"/>
      <c r="H4" s="3"/>
      <c r="I4" s="3"/>
    </row>
    <row r="6" spans="1:9" ht="22.2" x14ac:dyDescent="0.35">
      <c r="A6" s="99" t="s">
        <v>34</v>
      </c>
      <c r="B6" s="99"/>
      <c r="C6" s="99"/>
      <c r="D6" s="99"/>
      <c r="E6" s="99"/>
      <c r="F6" s="99"/>
      <c r="G6" s="99"/>
      <c r="H6" s="99"/>
      <c r="I6" s="99"/>
    </row>
    <row r="7" spans="1:9" s="5" customFormat="1" ht="15" customHeight="1" x14ac:dyDescent="0.2">
      <c r="A7" s="4"/>
      <c r="B7" s="4"/>
      <c r="C7" s="4"/>
      <c r="D7" s="4"/>
      <c r="E7" s="4"/>
      <c r="F7" s="4"/>
      <c r="G7" s="4"/>
      <c r="H7" s="4"/>
      <c r="I7" s="4"/>
    </row>
    <row r="8" spans="1:9" s="5" customFormat="1" ht="15" customHeight="1" x14ac:dyDescent="0.3">
      <c r="A8" s="94" t="s">
        <v>22</v>
      </c>
      <c r="B8" s="94"/>
      <c r="C8" s="94"/>
      <c r="D8" s="94"/>
      <c r="E8" s="95"/>
      <c r="F8" s="96"/>
      <c r="G8" s="97"/>
      <c r="H8" s="97"/>
      <c r="I8" s="98"/>
    </row>
    <row r="9" spans="1:9" s="5" customFormat="1" ht="15" customHeight="1" x14ac:dyDescent="0.2">
      <c r="A9" s="4"/>
      <c r="B9" s="4"/>
      <c r="C9" s="4"/>
      <c r="D9" s="4"/>
      <c r="E9" s="4"/>
      <c r="F9" s="4"/>
    </row>
    <row r="10" spans="1:9" s="5" customFormat="1" ht="15" customHeight="1" x14ac:dyDescent="0.3">
      <c r="A10" s="13" t="s">
        <v>4</v>
      </c>
      <c r="B10" s="6"/>
      <c r="C10" s="6"/>
      <c r="D10" s="6"/>
      <c r="E10" s="6"/>
      <c r="F10" s="6"/>
      <c r="G10" s="17"/>
      <c r="H10" s="17"/>
      <c r="I10" s="4"/>
    </row>
    <row r="11" spans="1:9" s="22" customFormat="1" ht="18" customHeight="1" x14ac:dyDescent="0.3">
      <c r="A11" s="85" t="s">
        <v>5</v>
      </c>
      <c r="B11" s="86"/>
      <c r="C11" s="87"/>
      <c r="D11" s="40"/>
      <c r="E11" s="42"/>
      <c r="F11" s="100" t="s">
        <v>36</v>
      </c>
      <c r="G11" s="101"/>
      <c r="H11" s="102"/>
      <c r="I11" s="29"/>
    </row>
    <row r="12" spans="1:9" s="22" customFormat="1" ht="18" customHeight="1" x14ac:dyDescent="0.3">
      <c r="A12" s="85" t="s">
        <v>6</v>
      </c>
      <c r="B12" s="86"/>
      <c r="C12" s="87"/>
      <c r="D12" s="40"/>
      <c r="E12" s="42"/>
      <c r="F12" s="105" t="s">
        <v>31</v>
      </c>
      <c r="G12" s="105"/>
      <c r="H12" s="105"/>
      <c r="I12" s="29"/>
    </row>
    <row r="13" spans="1:9" s="22" customFormat="1" ht="18" customHeight="1" x14ac:dyDescent="0.3">
      <c r="A13" s="85" t="s">
        <v>24</v>
      </c>
      <c r="B13" s="86"/>
      <c r="C13" s="87"/>
      <c r="D13" s="88"/>
      <c r="E13" s="88"/>
      <c r="F13" s="100" t="s">
        <v>32</v>
      </c>
      <c r="G13" s="101"/>
      <c r="H13" s="102"/>
      <c r="I13" s="29"/>
    </row>
    <row r="14" spans="1:9" s="22" customFormat="1" ht="18" customHeight="1" x14ac:dyDescent="0.3">
      <c r="A14" s="85" t="s">
        <v>23</v>
      </c>
      <c r="B14" s="86"/>
      <c r="C14" s="87"/>
      <c r="D14" s="106"/>
      <c r="E14" s="107"/>
      <c r="F14" s="100" t="s">
        <v>33</v>
      </c>
      <c r="G14" s="101"/>
      <c r="H14" s="102"/>
      <c r="I14" s="30"/>
    </row>
    <row r="15" spans="1:9" s="22" customFormat="1" ht="18" customHeight="1" x14ac:dyDescent="0.3">
      <c r="A15" s="85" t="s">
        <v>7</v>
      </c>
      <c r="B15" s="86"/>
      <c r="C15" s="87"/>
      <c r="D15" s="40"/>
      <c r="E15" s="41"/>
      <c r="F15" s="41"/>
      <c r="G15" s="41"/>
      <c r="H15" s="41"/>
      <c r="I15" s="42"/>
    </row>
    <row r="16" spans="1:9" s="5" customFormat="1" ht="15" customHeight="1" x14ac:dyDescent="0.2">
      <c r="A16" s="28" t="s">
        <v>11</v>
      </c>
      <c r="B16" s="72">
        <v>32</v>
      </c>
      <c r="C16" s="73"/>
      <c r="D16" s="67" t="s">
        <v>10</v>
      </c>
      <c r="E16" s="68"/>
      <c r="F16" s="69"/>
      <c r="G16" s="79"/>
      <c r="H16" s="80"/>
      <c r="I16" s="81"/>
    </row>
    <row r="17" spans="1:9" s="5" customFormat="1" ht="15" customHeight="1" x14ac:dyDescent="0.2">
      <c r="A17" s="28" t="s">
        <v>9</v>
      </c>
      <c r="B17" s="72">
        <v>37</v>
      </c>
      <c r="C17" s="73"/>
      <c r="D17" s="67" t="s">
        <v>26</v>
      </c>
      <c r="E17" s="68"/>
      <c r="F17" s="69"/>
      <c r="G17" s="31" t="s">
        <v>41</v>
      </c>
      <c r="H17" s="103">
        <v>1.614627</v>
      </c>
      <c r="I17" s="104"/>
    </row>
    <row r="18" spans="1:9" s="5" customFormat="1" ht="15" customHeight="1" x14ac:dyDescent="0.2">
      <c r="B18" s="7"/>
    </row>
    <row r="19" spans="1:9" s="5" customFormat="1" ht="15" customHeight="1" x14ac:dyDescent="0.2">
      <c r="B19" s="7"/>
      <c r="H19" s="8"/>
    </row>
    <row r="20" spans="1:9" s="5" customFormat="1" ht="15" customHeight="1" x14ac:dyDescent="0.2">
      <c r="B20" s="7"/>
      <c r="H20" s="8"/>
    </row>
    <row r="21" spans="1:9" s="9" customFormat="1" ht="15" customHeight="1" x14ac:dyDescent="0.25">
      <c r="H21" s="10"/>
      <c r="I21" s="10"/>
    </row>
    <row r="22" spans="1:9" ht="22.5" customHeight="1" x14ac:dyDescent="0.3">
      <c r="A22" s="78" t="s">
        <v>16</v>
      </c>
      <c r="B22" s="78"/>
      <c r="C22" s="78"/>
      <c r="D22" s="78"/>
      <c r="E22" s="78"/>
      <c r="F22" s="78"/>
      <c r="G22" s="78"/>
      <c r="H22" s="78"/>
      <c r="I22" s="78"/>
    </row>
    <row r="23" spans="1:9" s="9" customFormat="1" ht="16.5" customHeight="1" x14ac:dyDescent="0.25">
      <c r="A23" s="25"/>
      <c r="B23" s="61" t="s">
        <v>14</v>
      </c>
      <c r="C23" s="62"/>
      <c r="D23" s="62"/>
      <c r="E23" s="63"/>
      <c r="F23" s="70" t="s">
        <v>0</v>
      </c>
      <c r="G23" s="24" t="s">
        <v>13</v>
      </c>
      <c r="H23" s="32" t="s">
        <v>12</v>
      </c>
      <c r="I23" s="33">
        <f>H17</f>
        <v>1.614627</v>
      </c>
    </row>
    <row r="24" spans="1:9" s="9" customFormat="1" ht="16.5" customHeight="1" x14ac:dyDescent="0.25">
      <c r="A24" s="25"/>
      <c r="B24" s="64"/>
      <c r="C24" s="65"/>
      <c r="D24" s="65"/>
      <c r="E24" s="66"/>
      <c r="F24" s="71"/>
      <c r="G24" s="23">
        <v>36616</v>
      </c>
      <c r="H24" s="76" t="s">
        <v>40</v>
      </c>
      <c r="I24" s="77"/>
    </row>
    <row r="25" spans="1:9" s="22" customFormat="1" ht="16.5" customHeight="1" x14ac:dyDescent="0.3">
      <c r="A25" s="26" t="s">
        <v>1</v>
      </c>
      <c r="B25" s="82"/>
      <c r="C25" s="83"/>
      <c r="D25" s="83"/>
      <c r="E25" s="84"/>
      <c r="F25" s="14">
        <v>4</v>
      </c>
      <c r="G25" s="15"/>
      <c r="H25" s="74">
        <f>(G25*$I$23)*$B$16/$B$17</f>
        <v>0</v>
      </c>
      <c r="I25" s="75"/>
    </row>
    <row r="26" spans="1:9" s="22" customFormat="1" ht="16.5" customHeight="1" x14ac:dyDescent="0.3">
      <c r="A26" s="26" t="s">
        <v>13</v>
      </c>
      <c r="B26" s="40" t="s">
        <v>25</v>
      </c>
      <c r="C26" s="41"/>
      <c r="D26" s="41"/>
      <c r="E26" s="42"/>
      <c r="F26" s="14"/>
      <c r="G26" s="15"/>
      <c r="H26" s="43">
        <f t="shared" ref="H26:H34" si="0">(G26*$I$23)*$B$16/$B$17</f>
        <v>0</v>
      </c>
      <c r="I26" s="44"/>
    </row>
    <row r="27" spans="1:9" s="22" customFormat="1" ht="16.5" customHeight="1" x14ac:dyDescent="0.3">
      <c r="A27" s="26" t="s">
        <v>2</v>
      </c>
      <c r="B27" s="40"/>
      <c r="C27" s="41"/>
      <c r="D27" s="41"/>
      <c r="E27" s="42"/>
      <c r="F27" s="14"/>
      <c r="G27" s="15"/>
      <c r="H27" s="43">
        <f t="shared" si="0"/>
        <v>0</v>
      </c>
      <c r="I27" s="44"/>
    </row>
    <row r="28" spans="1:9" s="22" customFormat="1" ht="16.5" customHeight="1" x14ac:dyDescent="0.3">
      <c r="A28" s="26" t="s">
        <v>2</v>
      </c>
      <c r="B28" s="40"/>
      <c r="C28" s="41"/>
      <c r="D28" s="41"/>
      <c r="E28" s="42"/>
      <c r="F28" s="14"/>
      <c r="G28" s="15"/>
      <c r="H28" s="43">
        <f t="shared" si="0"/>
        <v>0</v>
      </c>
      <c r="I28" s="44"/>
    </row>
    <row r="29" spans="1:9" s="22" customFormat="1" ht="16.5" customHeight="1" x14ac:dyDescent="0.3">
      <c r="A29" s="26" t="s">
        <v>2</v>
      </c>
      <c r="B29" s="40"/>
      <c r="C29" s="41"/>
      <c r="D29" s="41"/>
      <c r="E29" s="42"/>
      <c r="F29" s="14"/>
      <c r="G29" s="15"/>
      <c r="H29" s="43">
        <f t="shared" ref="H29" si="1">(G29*$I$23)*$B$16/$B$17</f>
        <v>0</v>
      </c>
      <c r="I29" s="44"/>
    </row>
    <row r="30" spans="1:9" s="22" customFormat="1" ht="16.5" customHeight="1" x14ac:dyDescent="0.3">
      <c r="A30" s="27" t="s">
        <v>2</v>
      </c>
      <c r="B30" s="40" t="s">
        <v>21</v>
      </c>
      <c r="C30" s="41"/>
      <c r="D30" s="41"/>
      <c r="E30" s="42"/>
      <c r="F30" s="14"/>
      <c r="G30" s="15"/>
      <c r="H30" s="43">
        <f t="shared" si="0"/>
        <v>0</v>
      </c>
      <c r="I30" s="44"/>
    </row>
    <row r="31" spans="1:9" s="22" customFormat="1" ht="16.5" customHeight="1" x14ac:dyDescent="0.3">
      <c r="A31" s="26" t="s">
        <v>3</v>
      </c>
      <c r="B31" s="40" t="s">
        <v>21</v>
      </c>
      <c r="C31" s="41"/>
      <c r="D31" s="41"/>
      <c r="E31" s="42"/>
      <c r="F31" s="14"/>
      <c r="G31" s="15"/>
      <c r="H31" s="43">
        <f t="shared" si="0"/>
        <v>0</v>
      </c>
      <c r="I31" s="44"/>
    </row>
    <row r="32" spans="1:9" s="22" customFormat="1" ht="16.5" customHeight="1" x14ac:dyDescent="0.3">
      <c r="A32" s="26" t="s">
        <v>3</v>
      </c>
      <c r="B32" s="40" t="s">
        <v>21</v>
      </c>
      <c r="C32" s="41"/>
      <c r="D32" s="41"/>
      <c r="E32" s="42"/>
      <c r="F32" s="14"/>
      <c r="G32" s="15"/>
      <c r="H32" s="57">
        <f t="shared" si="0"/>
        <v>0</v>
      </c>
      <c r="I32" s="58"/>
    </row>
    <row r="33" spans="1:9" s="22" customFormat="1" ht="16.5" customHeight="1" x14ac:dyDescent="0.3">
      <c r="A33" s="26" t="s">
        <v>3</v>
      </c>
      <c r="B33" s="40" t="s">
        <v>21</v>
      </c>
      <c r="C33" s="41"/>
      <c r="D33" s="41"/>
      <c r="E33" s="42"/>
      <c r="F33" s="14"/>
      <c r="G33" s="15"/>
      <c r="H33" s="43">
        <f t="shared" si="0"/>
        <v>0</v>
      </c>
      <c r="I33" s="44"/>
    </row>
    <row r="34" spans="1:9" s="22" customFormat="1" ht="16.5" customHeight="1" x14ac:dyDescent="0.3">
      <c r="A34" s="26" t="s">
        <v>3</v>
      </c>
      <c r="B34" s="40" t="s">
        <v>21</v>
      </c>
      <c r="C34" s="41"/>
      <c r="D34" s="41"/>
      <c r="E34" s="42"/>
      <c r="F34" s="14"/>
      <c r="G34" s="15"/>
      <c r="H34" s="43">
        <f t="shared" si="0"/>
        <v>0</v>
      </c>
      <c r="I34" s="44"/>
    </row>
    <row r="35" spans="1:9" s="22" customFormat="1" ht="16.5" customHeight="1" x14ac:dyDescent="0.3">
      <c r="A35" s="26" t="s">
        <v>8</v>
      </c>
      <c r="B35" s="40"/>
      <c r="C35" s="41"/>
      <c r="D35" s="41"/>
      <c r="E35" s="42"/>
      <c r="F35" s="14">
        <f>SUM(F25:F34)</f>
        <v>4</v>
      </c>
      <c r="G35" s="15"/>
      <c r="H35" s="43">
        <f>VLOOKUP(F35,'LØN 011125'!$A$1:$C$9,2)*$B$16/$B$17</f>
        <v>328420.32432432432</v>
      </c>
      <c r="I35" s="44"/>
    </row>
    <row r="36" spans="1:9" s="22" customFormat="1" ht="16.5" hidden="1" customHeight="1" thickBot="1" x14ac:dyDescent="0.35">
      <c r="A36" s="18"/>
      <c r="B36" s="19"/>
      <c r="C36" s="19"/>
      <c r="D36" s="19"/>
      <c r="E36" s="19"/>
      <c r="F36" s="20"/>
      <c r="G36" s="21">
        <f>SUM(G25:G35)*I23</f>
        <v>0</v>
      </c>
      <c r="H36" s="57">
        <f>VLOOKUP(F35,'LØN 011125'!$A$1:$C$9,2)</f>
        <v>379736</v>
      </c>
      <c r="I36" s="58"/>
    </row>
    <row r="37" spans="1:9" s="22" customFormat="1" ht="16.5" customHeight="1" x14ac:dyDescent="0.3">
      <c r="A37" s="54" t="s">
        <v>27</v>
      </c>
      <c r="B37" s="54"/>
      <c r="C37" s="54"/>
      <c r="D37" s="54"/>
      <c r="E37" s="59" t="s">
        <v>37</v>
      </c>
      <c r="F37" s="59"/>
      <c r="G37" s="59"/>
      <c r="H37" s="43">
        <f>SUM(H25:I35)</f>
        <v>328420.32432432432</v>
      </c>
      <c r="I37" s="44"/>
    </row>
    <row r="38" spans="1:9" s="9" customFormat="1" ht="15.75" customHeight="1" x14ac:dyDescent="0.25">
      <c r="A38" s="54"/>
      <c r="B38" s="54"/>
      <c r="C38" s="54"/>
      <c r="D38" s="54"/>
      <c r="E38" s="59" t="s">
        <v>38</v>
      </c>
      <c r="F38" s="59"/>
      <c r="G38" s="59"/>
      <c r="H38" s="37">
        <f>H37/12</f>
        <v>27368.360360360359</v>
      </c>
      <c r="I38" s="38"/>
    </row>
    <row r="39" spans="1:9" s="9" customFormat="1" ht="13.8" x14ac:dyDescent="0.25">
      <c r="E39" s="60" t="s">
        <v>39</v>
      </c>
      <c r="F39" s="60"/>
      <c r="G39" s="60"/>
      <c r="H39" s="37">
        <f>H37/B16*B17/1924</f>
        <v>197.36798336798336</v>
      </c>
      <c r="I39" s="38"/>
    </row>
    <row r="40" spans="1:9" s="9" customFormat="1" ht="13.8" x14ac:dyDescent="0.25">
      <c r="A40" s="56" t="s">
        <v>28</v>
      </c>
      <c r="B40" s="56"/>
      <c r="H40" s="10"/>
      <c r="I40" s="10"/>
    </row>
    <row r="41" spans="1:9" s="9" customFormat="1" ht="14.25" customHeight="1" x14ac:dyDescent="0.25">
      <c r="A41" s="55" t="s">
        <v>30</v>
      </c>
      <c r="B41" s="55"/>
      <c r="C41" s="55"/>
      <c r="D41" s="55"/>
      <c r="E41" s="55"/>
      <c r="F41" s="55"/>
      <c r="G41" s="55"/>
      <c r="H41" s="55"/>
      <c r="I41" s="55"/>
    </row>
    <row r="42" spans="1:9" s="9" customFormat="1" ht="13.8" x14ac:dyDescent="0.25">
      <c r="A42" s="55"/>
      <c r="B42" s="55"/>
      <c r="C42" s="55"/>
      <c r="D42" s="55"/>
      <c r="E42" s="55"/>
      <c r="F42" s="55"/>
      <c r="G42" s="55"/>
      <c r="H42" s="55"/>
      <c r="I42" s="55"/>
    </row>
    <row r="43" spans="1:9" s="9" customFormat="1" ht="13.8" x14ac:dyDescent="0.25">
      <c r="H43" s="10"/>
      <c r="I43" s="10"/>
    </row>
    <row r="44" spans="1:9" s="9" customFormat="1" ht="13.8" x14ac:dyDescent="0.25">
      <c r="A44" s="56" t="s">
        <v>29</v>
      </c>
      <c r="B44" s="56"/>
      <c r="H44" s="10"/>
      <c r="I44" s="10"/>
    </row>
    <row r="45" spans="1:9" s="9" customFormat="1" ht="13.8" x14ac:dyDescent="0.25">
      <c r="A45" s="45"/>
      <c r="B45" s="46"/>
      <c r="C45" s="46"/>
      <c r="D45" s="46"/>
      <c r="E45" s="46"/>
      <c r="F45" s="46"/>
      <c r="G45" s="46"/>
      <c r="H45" s="46"/>
      <c r="I45" s="47"/>
    </row>
    <row r="46" spans="1:9" s="9" customFormat="1" ht="13.8" x14ac:dyDescent="0.25">
      <c r="A46" s="48"/>
      <c r="B46" s="49"/>
      <c r="C46" s="49"/>
      <c r="D46" s="49"/>
      <c r="E46" s="49"/>
      <c r="F46" s="49"/>
      <c r="G46" s="49"/>
      <c r="H46" s="49"/>
      <c r="I46" s="50"/>
    </row>
    <row r="47" spans="1:9" s="9" customFormat="1" ht="13.8" x14ac:dyDescent="0.25">
      <c r="A47" s="48"/>
      <c r="B47" s="49"/>
      <c r="C47" s="49"/>
      <c r="D47" s="49"/>
      <c r="E47" s="49"/>
      <c r="F47" s="49"/>
      <c r="G47" s="49"/>
      <c r="H47" s="49"/>
      <c r="I47" s="50"/>
    </row>
    <row r="48" spans="1:9" s="9" customFormat="1" ht="13.8" x14ac:dyDescent="0.25">
      <c r="A48" s="48"/>
      <c r="B48" s="49"/>
      <c r="C48" s="49"/>
      <c r="D48" s="49"/>
      <c r="E48" s="49"/>
      <c r="F48" s="49"/>
      <c r="G48" s="49"/>
      <c r="H48" s="49"/>
      <c r="I48" s="50"/>
    </row>
    <row r="49" spans="1:10" s="9" customFormat="1" x14ac:dyDescent="0.3">
      <c r="A49" s="51"/>
      <c r="B49" s="52"/>
      <c r="C49" s="52"/>
      <c r="D49" s="52"/>
      <c r="E49" s="52"/>
      <c r="F49" s="52"/>
      <c r="G49" s="52"/>
      <c r="H49" s="52"/>
      <c r="I49" s="53"/>
      <c r="J49" s="2"/>
    </row>
    <row r="50" spans="1:10" ht="13.5" customHeight="1" x14ac:dyDescent="0.3"/>
    <row r="51" spans="1:10" ht="13.5" customHeight="1" x14ac:dyDescent="0.3"/>
    <row r="52" spans="1:10" x14ac:dyDescent="0.3">
      <c r="G52" s="36"/>
      <c r="H52" s="36"/>
      <c r="I52" s="36"/>
    </row>
    <row r="53" spans="1:10" ht="15" customHeight="1" x14ac:dyDescent="0.3"/>
    <row r="54" spans="1:10" ht="15" customHeight="1" x14ac:dyDescent="0.3">
      <c r="A54" s="16" t="s">
        <v>17</v>
      </c>
      <c r="B54" s="16"/>
      <c r="C54" s="16"/>
      <c r="D54" s="16"/>
      <c r="E54" s="16"/>
      <c r="F54" s="39" t="s">
        <v>18</v>
      </c>
      <c r="G54" s="39"/>
      <c r="H54" s="39"/>
      <c r="I54" s="39"/>
    </row>
  </sheetData>
  <mergeCells count="67">
    <mergeCell ref="F11:H11"/>
    <mergeCell ref="D12:E12"/>
    <mergeCell ref="H17:I17"/>
    <mergeCell ref="F12:H12"/>
    <mergeCell ref="D14:E14"/>
    <mergeCell ref="F14:H14"/>
    <mergeCell ref="F13:H13"/>
    <mergeCell ref="D15:I15"/>
    <mergeCell ref="A1:F1"/>
    <mergeCell ref="A2:F2"/>
    <mergeCell ref="A3:F3"/>
    <mergeCell ref="B4:C4"/>
    <mergeCell ref="A8:E8"/>
    <mergeCell ref="F8:I8"/>
    <mergeCell ref="A6:I6"/>
    <mergeCell ref="A11:C11"/>
    <mergeCell ref="A12:C12"/>
    <mergeCell ref="B26:E26"/>
    <mergeCell ref="A14:C14"/>
    <mergeCell ref="D11:E11"/>
    <mergeCell ref="A15:C15"/>
    <mergeCell ref="D13:E13"/>
    <mergeCell ref="A13:C13"/>
    <mergeCell ref="H27:I27"/>
    <mergeCell ref="B27:E27"/>
    <mergeCell ref="H26:I26"/>
    <mergeCell ref="B23:E24"/>
    <mergeCell ref="D16:F16"/>
    <mergeCell ref="D17:F17"/>
    <mergeCell ref="F23:F24"/>
    <mergeCell ref="B16:C16"/>
    <mergeCell ref="B17:C17"/>
    <mergeCell ref="H25:I25"/>
    <mergeCell ref="H24:I24"/>
    <mergeCell ref="A22:I22"/>
    <mergeCell ref="G16:I16"/>
    <mergeCell ref="B25:E25"/>
    <mergeCell ref="H28:I28"/>
    <mergeCell ref="H35:I35"/>
    <mergeCell ref="B35:E35"/>
    <mergeCell ref="B33:E33"/>
    <mergeCell ref="B28:E28"/>
    <mergeCell ref="B31:E31"/>
    <mergeCell ref="B29:E29"/>
    <mergeCell ref="H29:I29"/>
    <mergeCell ref="H33:I33"/>
    <mergeCell ref="B30:E30"/>
    <mergeCell ref="H30:I30"/>
    <mergeCell ref="B32:E32"/>
    <mergeCell ref="H32:I32"/>
    <mergeCell ref="H31:I31"/>
    <mergeCell ref="G52:I52"/>
    <mergeCell ref="H38:I38"/>
    <mergeCell ref="F54:I54"/>
    <mergeCell ref="B34:E34"/>
    <mergeCell ref="H34:I34"/>
    <mergeCell ref="A45:I49"/>
    <mergeCell ref="A37:D38"/>
    <mergeCell ref="A41:I42"/>
    <mergeCell ref="A40:B40"/>
    <mergeCell ref="A44:B44"/>
    <mergeCell ref="H37:I37"/>
    <mergeCell ref="H36:I36"/>
    <mergeCell ref="H39:I39"/>
    <mergeCell ref="E37:G37"/>
    <mergeCell ref="E38:G38"/>
    <mergeCell ref="E39:G39"/>
  </mergeCells>
  <phoneticPr fontId="0" type="noConversion"/>
  <pageMargins left="0.59055118110236227" right="0.23622047244094491" top="0.31496062992125984" bottom="0.35433070866141736" header="0.23622047244094491" footer="0.23622047244094491"/>
  <pageSetup paperSize="9" scale="9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9"/>
  <sheetViews>
    <sheetView tabSelected="1" workbookViewId="0">
      <selection activeCell="C5" sqref="C5"/>
    </sheetView>
  </sheetViews>
  <sheetFormatPr defaultColWidth="12.3984375" defaultRowHeight="15" x14ac:dyDescent="0.25"/>
  <cols>
    <col min="1" max="1" width="6.8984375" style="34" customWidth="1"/>
    <col min="2" max="2" width="12.3984375" style="110" customWidth="1"/>
    <col min="3" max="16384" width="12.3984375" style="112"/>
  </cols>
  <sheetData>
    <row r="1" spans="1:5" x14ac:dyDescent="0.25">
      <c r="A1" s="34">
        <v>0</v>
      </c>
      <c r="B1" s="35">
        <v>0</v>
      </c>
    </row>
    <row r="2" spans="1:5" x14ac:dyDescent="0.25">
      <c r="A2" s="34">
        <v>1</v>
      </c>
      <c r="B2" s="109">
        <v>330395</v>
      </c>
      <c r="D2" s="111"/>
    </row>
    <row r="3" spans="1:5" x14ac:dyDescent="0.25">
      <c r="A3" s="34">
        <v>2</v>
      </c>
      <c r="B3" s="109">
        <v>344710</v>
      </c>
    </row>
    <row r="4" spans="1:5" x14ac:dyDescent="0.25">
      <c r="A4" s="34">
        <v>3</v>
      </c>
      <c r="B4" s="109"/>
    </row>
    <row r="5" spans="1:5" x14ac:dyDescent="0.25">
      <c r="A5" s="34">
        <v>4</v>
      </c>
      <c r="B5" s="109">
        <v>379736</v>
      </c>
      <c r="E5" s="108"/>
    </row>
    <row r="6" spans="1:5" x14ac:dyDescent="0.25">
      <c r="A6" s="34">
        <v>5</v>
      </c>
      <c r="B6" s="109">
        <v>404437</v>
      </c>
    </row>
    <row r="7" spans="1:5" x14ac:dyDescent="0.25">
      <c r="A7" s="34">
        <v>6</v>
      </c>
      <c r="B7" s="109">
        <v>424871</v>
      </c>
    </row>
    <row r="8" spans="1:5" x14ac:dyDescent="0.25">
      <c r="A8" s="34">
        <v>7</v>
      </c>
      <c r="B8" s="109">
        <v>436376</v>
      </c>
    </row>
    <row r="9" spans="1:5" x14ac:dyDescent="0.25">
      <c r="A9" s="34">
        <v>8</v>
      </c>
      <c r="B9" s="109">
        <v>465883</v>
      </c>
    </row>
  </sheetData>
  <pageMargins left="0.75" right="0.75" top="1" bottom="1" header="0" footer="0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7729E7C3B065F4CB142680EA984487D" ma:contentTypeVersion="11" ma:contentTypeDescription="Opret et nyt dokument." ma:contentTypeScope="" ma:versionID="13e978e520c081dd87372e248cb6994b">
  <xsd:schema xmlns:xsd="http://www.w3.org/2001/XMLSchema" xmlns:xs="http://www.w3.org/2001/XMLSchema" xmlns:p="http://schemas.microsoft.com/office/2006/metadata/properties" xmlns:ns2="96df251f-c11f-46d6-9416-7ec07ac105f2" xmlns:ns3="d09b0a45-7c05-4629-9c7f-3ee0c71ef03d" targetNamespace="http://schemas.microsoft.com/office/2006/metadata/properties" ma:root="true" ma:fieldsID="230c65cc678de56c7f7645f6ba4954d1" ns2:_="" ns3:_="">
    <xsd:import namespace="96df251f-c11f-46d6-9416-7ec07ac105f2"/>
    <xsd:import namespace="d09b0a45-7c05-4629-9c7f-3ee0c71ef03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df251f-c11f-46d6-9416-7ec07ac105f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Billedmærker" ma:readOnly="false" ma:fieldId="{5cf76f15-5ced-4ddc-b409-7134ff3c332f}" ma:taxonomyMulti="true" ma:sspId="62186776-5a18-4089-8174-ca62674963f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9b0a45-7c05-4629-9c7f-3ee0c71ef03d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55c79637-24ae-4950-9ec4-aab5dd497d22}" ma:internalName="TaxCatchAll" ma:showField="CatchAllData" ma:web="d09b0a45-7c05-4629-9c7f-3ee0c71ef0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6df251f-c11f-46d6-9416-7ec07ac105f2">
      <Terms xmlns="http://schemas.microsoft.com/office/infopath/2007/PartnerControls"/>
    </lcf76f155ced4ddcb4097134ff3c332f>
    <TaxCatchAll xmlns="d09b0a45-7c05-4629-9c7f-3ee0c71ef03d" xsi:nil="true"/>
  </documentManagement>
</p:properties>
</file>

<file path=customXml/itemProps1.xml><?xml version="1.0" encoding="utf-8"?>
<ds:datastoreItem xmlns:ds="http://schemas.openxmlformats.org/officeDocument/2006/customXml" ds:itemID="{4F075FD3-535E-45C3-BBB0-0402FCDEF37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8576BD6-3FF0-4505-8223-B78C6B1D094E}"/>
</file>

<file path=customXml/itemProps3.xml><?xml version="1.0" encoding="utf-8"?>
<ds:datastoreItem xmlns:ds="http://schemas.openxmlformats.org/officeDocument/2006/customXml" ds:itemID="{7FD96A51-7F58-46F0-9BB9-538EC8B14096}">
  <ds:schemaRefs>
    <ds:schemaRef ds:uri="http://schemas.microsoft.com/office/2006/metadata/properties"/>
    <ds:schemaRef ds:uri="http://schemas.microsoft.com/office/infopath/2007/PartnerControls"/>
    <ds:schemaRef ds:uri="96df251f-c11f-46d6-9416-7ec07ac105f2"/>
    <ds:schemaRef ds:uri="d09b0a45-7c05-4629-9c7f-3ee0c71ef03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2</vt:i4>
      </vt:variant>
      <vt:variant>
        <vt:lpstr>Navngivne områder</vt:lpstr>
      </vt:variant>
      <vt:variant>
        <vt:i4>1</vt:i4>
      </vt:variant>
    </vt:vector>
  </HeadingPairs>
  <TitlesOfParts>
    <vt:vector size="3" baseType="lpstr">
      <vt:lpstr>Ark1</vt:lpstr>
      <vt:lpstr>LØN 011125</vt:lpstr>
      <vt:lpstr>'Ark1'!Udskriftsområde</vt:lpstr>
    </vt:vector>
  </TitlesOfParts>
  <Company>Tinglev Kommune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L-Lønindplaceringsskema</dc:title>
  <dc:subject>Notat</dc:subject>
  <dc:creator>jor</dc:creator>
  <dc:description>skabelon</dc:description>
  <cp:lastModifiedBy>Karina List</cp:lastModifiedBy>
  <cp:lastPrinted>2016-11-09T11:00:05Z</cp:lastPrinted>
  <dcterms:created xsi:type="dcterms:W3CDTF">2000-05-29T12:18:25Z</dcterms:created>
  <dcterms:modified xsi:type="dcterms:W3CDTF">2025-10-01T20:34:52Z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0x01010037729E7C3B065F4CB142680EA984487D</vt:lpwstr>
  </property>
  <property fmtid="{D5CDD505-2E9C-101B-9397-08002B2CF9AE}" pid="3" name="MediaServiceImageTags">
    <vt:lpwstr/>
  </property>
</Properties>
</file>