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6" documentId="13_ncr:1_{13C75371-C920-417C-ADED-72F4EFF50A3D}" xr6:coauthVersionLast="47" xr6:coauthVersionMax="47" xr10:uidLastSave="{BC773A11-D926-4A6F-A195-13F75A0148D9}"/>
  <bookViews>
    <workbookView xWindow="-108" yWindow="-108" windowWidth="23256" windowHeight="12456" tabRatio="686" xr2:uid="{00000000-000D-0000-FFFF-FFFF00000000}"/>
  </bookViews>
  <sheets>
    <sheet name="Ark1" sheetId="1" r:id="rId1"/>
    <sheet name="LØN011125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B39" i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s="1"/>
  <c r="H46" i="1" l="1"/>
</calcChain>
</file>

<file path=xl/sharedStrings.xml><?xml version="1.0" encoding="utf-8"?>
<sst xmlns="http://schemas.openxmlformats.org/spreadsheetml/2006/main" count="73" uniqueCount="43">
  <si>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</si>
  <si>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</si>
  <si>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</si>
  <si>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</si>
  <si>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</si>
  <si>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</si>
  <si>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</si>
  <si>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</si>
  <si>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</si>
  <si>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</si>
  <si>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</si>
  <si>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</si>
  <si>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</si>
  <si>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</si>
  <si>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</si>
  <si>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</si>
  <si>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</si>
  <si>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</si>
  <si>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</si>
  <si>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</si>
  <si>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</si>
  <si>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</si>
  <si>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</si>
  <si>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</si>
  <si>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</si>
  <si>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</si>
  <si>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</si>
  <si>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</si>
  <si>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</si>
  <si>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</si>
  <si>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</si>
  <si>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</si>
  <si>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Funktionsløn bortfalder uden yderligere varsel ved ophør i funktionen, med mindre andet er aftalt. </t>
  </si>
  <si>
    <t>Lønaftalen revurderes ved stillingsledighed.</t>
  </si>
  <si>
    <t>Lønaftale efter lønskala for SHK basis-personale</t>
  </si>
  <si>
    <t xml:space="preserve">Tillæg Funktion </t>
  </si>
  <si>
    <t xml:space="preserve">Tillæg Kvalifikation </t>
  </si>
  <si>
    <t>Staben, Personaleafdelingen</t>
  </si>
  <si>
    <t xml:space="preserve">Tjeneste nr. </t>
  </si>
  <si>
    <t>Årligt beløb:</t>
  </si>
  <si>
    <t>Årlig stigning:</t>
  </si>
  <si>
    <t>Timeløn: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</si>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</sst>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19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vertical="top"/>
    </xf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right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0" borderId="36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0" borderId="22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3" fontId="1" fillId="0" borderId="6" xfId="15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166" fontId="1" fillId="0" borderId="6" xfId="0" applyNumberFormat="1" applyFont="1" applyBorder="1"/>
    <xf numFmtId="3" fontId="1" fillId="0" borderId="6" xfId="0" applyNumberFormat="1" applyFont="1" applyBorder="1"/>
  </cellXfs>
  <cellStyles count="16">
    <cellStyle name="1000-sep (2 dec) 2" xfId="1" xr:uid="{00000000-0005-0000-0000-000000000000}"/>
    <cellStyle name="1000-sep+,00_Ark3" xfId="2" xr:uid="{00000000-0005-0000-0000-000001000000}"/>
    <cellStyle name="Besøgt Hyperlink" xfId="7" xr:uid="{00000000-0005-0000-0000-000002000000}"/>
    <cellStyle name="Hyperlink" xfId="8" xr:uid="{00000000-0005-0000-0000-000003000000}"/>
    <cellStyle name="Komma 2" xfId="11" xr:uid="{00000000-0005-0000-0000-000004000000}"/>
    <cellStyle name="Komma 2 2" xfId="15" xr:uid="{C63B8086-730D-468B-91CB-86877C7A949D}"/>
    <cellStyle name="Komma 3" xfId="9" xr:uid="{00000000-0005-0000-0000-000005000000}"/>
    <cellStyle name="Komma 4" xfId="14" xr:uid="{2E5ADCDC-8A36-4A98-AB78-AF7140B14A24}"/>
    <cellStyle name="Normal" xfId="0" builtinId="0"/>
    <cellStyle name="Normal 2" xfId="3" xr:uid="{00000000-0005-0000-0000-000007000000}"/>
    <cellStyle name="Normal 2 2" xfId="12" xr:uid="{00000000-0005-0000-0000-000008000000}"/>
    <cellStyle name="Normal 3" xfId="4" xr:uid="{00000000-0005-0000-0000-000009000000}"/>
    <cellStyle name="Normal 4" xfId="6" xr:uid="{00000000-0005-0000-0000-00000A000000}"/>
    <cellStyle name="Procent 2" xfId="5" xr:uid="{00000000-0005-0000-0000-00000B000000}"/>
    <cellStyle name="Procent 2 2" xfId="13" xr:uid="{00000000-0005-0000-0000-00000C000000}"/>
    <cellStyle name="Procent 3" xfId="10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86" t="s">
        <v>37</v>
      </c>
      <c r="B1" s="86"/>
      <c r="C1" s="86"/>
      <c r="D1" s="86"/>
      <c r="E1" s="86"/>
      <c r="F1" s="87"/>
      <c r="G1" s="1"/>
      <c r="H1" s="1"/>
      <c r="I1" s="1"/>
    </row>
    <row r="2" spans="1:9" ht="17.25" customHeight="1" x14ac:dyDescent="0.3">
      <c r="A2" s="88" t="s">
        <v>20</v>
      </c>
      <c r="B2" s="87"/>
      <c r="C2" s="87"/>
      <c r="D2" s="87"/>
      <c r="E2" s="87"/>
      <c r="F2" s="87"/>
      <c r="G2" s="17"/>
      <c r="I2" s="1"/>
    </row>
    <row r="3" spans="1:9" ht="15.75" customHeight="1" x14ac:dyDescent="0.3">
      <c r="A3" s="88" t="s">
        <v>21</v>
      </c>
      <c r="B3" s="87"/>
      <c r="C3" s="87"/>
      <c r="D3" s="87"/>
      <c r="E3" s="87"/>
      <c r="F3" s="87"/>
      <c r="G3" s="1"/>
      <c r="I3" s="1"/>
    </row>
    <row r="4" spans="1:9" ht="16.5" customHeight="1" thickBot="1" x14ac:dyDescent="0.35">
      <c r="A4" s="21" t="s">
        <v>15</v>
      </c>
      <c r="B4" s="89">
        <v>73767676</v>
      </c>
      <c r="C4" s="89"/>
      <c r="D4" s="22"/>
      <c r="E4" s="22"/>
      <c r="F4" s="22"/>
      <c r="G4" s="18"/>
      <c r="H4" s="18"/>
      <c r="I4" s="18"/>
    </row>
    <row r="5" spans="1:9" ht="17.25" customHeight="1" x14ac:dyDescent="0.3">
      <c r="A5" s="95" t="s">
        <v>34</v>
      </c>
      <c r="B5" s="95"/>
      <c r="C5" s="95"/>
      <c r="D5" s="95"/>
      <c r="E5" s="95"/>
      <c r="F5" s="95"/>
      <c r="G5" s="95"/>
      <c r="H5" s="95"/>
      <c r="I5" s="95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90" t="s">
        <v>24</v>
      </c>
      <c r="B7" s="90"/>
      <c r="C7" s="90"/>
      <c r="D7" s="90"/>
      <c r="E7" s="91"/>
      <c r="F7" s="92"/>
      <c r="G7" s="93"/>
      <c r="H7" s="93"/>
      <c r="I7" s="94"/>
    </row>
    <row r="8" spans="1:9" ht="15" customHeight="1" thickBot="1" x14ac:dyDescent="0.25">
      <c r="A8" s="3" t="s">
        <v>2</v>
      </c>
      <c r="B8" s="3"/>
      <c r="C8" s="3"/>
      <c r="D8" s="3"/>
      <c r="E8" s="1"/>
      <c r="F8" s="1"/>
    </row>
    <row r="9" spans="1:9" s="4" customFormat="1" ht="18" customHeight="1" x14ac:dyDescent="0.3">
      <c r="A9" s="96" t="s">
        <v>3</v>
      </c>
      <c r="B9" s="97"/>
      <c r="C9" s="98"/>
      <c r="D9" s="53"/>
      <c r="E9" s="54"/>
      <c r="F9" s="55"/>
      <c r="G9" s="99" t="s">
        <v>38</v>
      </c>
      <c r="H9" s="100"/>
      <c r="I9" s="35"/>
    </row>
    <row r="10" spans="1:9" s="4" customFormat="1" ht="18" customHeight="1" x14ac:dyDescent="0.3">
      <c r="A10" s="61" t="s">
        <v>4</v>
      </c>
      <c r="B10" s="62"/>
      <c r="C10" s="63"/>
      <c r="D10" s="56"/>
      <c r="E10" s="57"/>
      <c r="F10" s="58"/>
      <c r="G10" s="99" t="s">
        <v>29</v>
      </c>
      <c r="H10" s="100"/>
      <c r="I10" s="36"/>
    </row>
    <row r="11" spans="1:9" s="4" customFormat="1" ht="18" customHeight="1" x14ac:dyDescent="0.3">
      <c r="A11" s="61" t="s">
        <v>27</v>
      </c>
      <c r="B11" s="62"/>
      <c r="C11" s="63"/>
      <c r="D11" s="38"/>
      <c r="E11" s="39"/>
      <c r="F11" s="40"/>
      <c r="G11" s="111" t="s">
        <v>30</v>
      </c>
      <c r="H11" s="112"/>
      <c r="I11" s="36"/>
    </row>
    <row r="12" spans="1:9" s="4" customFormat="1" ht="18" customHeight="1" x14ac:dyDescent="0.3">
      <c r="A12" s="61" t="s">
        <v>28</v>
      </c>
      <c r="B12" s="62"/>
      <c r="C12" s="63"/>
      <c r="D12" s="38"/>
      <c r="E12" s="39"/>
      <c r="F12" s="40"/>
      <c r="G12" s="99" t="s">
        <v>31</v>
      </c>
      <c r="H12" s="100"/>
      <c r="I12" s="36"/>
    </row>
    <row r="13" spans="1:9" s="4" customFormat="1" ht="18" customHeight="1" thickBot="1" x14ac:dyDescent="0.35">
      <c r="A13" s="61" t="s">
        <v>5</v>
      </c>
      <c r="B13" s="62"/>
      <c r="C13" s="63"/>
      <c r="D13" s="41"/>
      <c r="E13" s="42"/>
      <c r="F13" s="42"/>
      <c r="G13" s="42"/>
      <c r="H13" s="42"/>
      <c r="I13" s="43"/>
    </row>
    <row r="14" spans="1:9" ht="15" customHeight="1" thickBot="1" x14ac:dyDescent="0.25">
      <c r="A14" s="24" t="s">
        <v>9</v>
      </c>
      <c r="B14" s="116">
        <v>37</v>
      </c>
      <c r="C14" s="117"/>
      <c r="D14" s="80" t="s">
        <v>8</v>
      </c>
      <c r="E14" s="81"/>
      <c r="F14" s="82"/>
      <c r="G14" s="113"/>
      <c r="H14" s="114"/>
      <c r="I14" s="115"/>
    </row>
    <row r="15" spans="1:9" ht="15" customHeight="1" thickBot="1" x14ac:dyDescent="0.25">
      <c r="A15" s="24" t="s">
        <v>7</v>
      </c>
      <c r="B15" s="118">
        <v>37</v>
      </c>
      <c r="C15" s="119"/>
      <c r="D15" s="80" t="s">
        <v>11</v>
      </c>
      <c r="E15" s="81"/>
      <c r="F15" s="83"/>
      <c r="G15" s="37" t="s">
        <v>42</v>
      </c>
      <c r="H15" s="84">
        <v>1.416167</v>
      </c>
      <c r="I15" s="85"/>
    </row>
    <row r="16" spans="1:9" ht="36.75" customHeight="1" thickBot="1" x14ac:dyDescent="0.25">
      <c r="A16" s="107" t="s">
        <v>16</v>
      </c>
      <c r="B16" s="107"/>
      <c r="C16" s="107"/>
      <c r="D16" s="107"/>
      <c r="E16" s="107"/>
      <c r="F16" s="107"/>
      <c r="G16" s="107"/>
      <c r="H16" s="107"/>
      <c r="I16" s="107"/>
    </row>
    <row r="17" spans="1:9" ht="16.5" customHeight="1" thickBot="1" x14ac:dyDescent="0.25">
      <c r="A17" s="19"/>
      <c r="B17" s="101" t="s">
        <v>13</v>
      </c>
      <c r="C17" s="102"/>
      <c r="D17" s="102"/>
      <c r="E17" s="103"/>
      <c r="F17" s="64" t="s">
        <v>0</v>
      </c>
      <c r="G17" s="25" t="s">
        <v>12</v>
      </c>
      <c r="H17" s="26" t="s">
        <v>10</v>
      </c>
      <c r="I17" s="27">
        <f>H15</f>
        <v>1.416167</v>
      </c>
    </row>
    <row r="18" spans="1:9" ht="16.5" customHeight="1" thickBot="1" x14ac:dyDescent="0.25">
      <c r="A18" s="19"/>
      <c r="B18" s="104"/>
      <c r="C18" s="105"/>
      <c r="D18" s="105"/>
      <c r="E18" s="106"/>
      <c r="F18" s="65"/>
      <c r="G18" s="28">
        <v>38718</v>
      </c>
      <c r="H18" s="122" t="str">
        <f>G15</f>
        <v>01-11-2025</v>
      </c>
      <c r="I18" s="109"/>
    </row>
    <row r="19" spans="1:9" s="4" customFormat="1" ht="16.5" customHeight="1" x14ac:dyDescent="0.3">
      <c r="A19" s="29" t="s">
        <v>1</v>
      </c>
      <c r="B19" s="53"/>
      <c r="C19" s="54"/>
      <c r="D19" s="54"/>
      <c r="E19" s="55"/>
      <c r="F19" s="5">
        <v>4</v>
      </c>
      <c r="G19" s="6"/>
      <c r="H19" s="120">
        <f t="shared" ref="H19:H27" si="0">(G19*$I$31)*$B$14/$B$15</f>
        <v>0</v>
      </c>
      <c r="I19" s="121"/>
    </row>
    <row r="20" spans="1:9" s="4" customFormat="1" ht="16.5" customHeight="1" x14ac:dyDescent="0.3">
      <c r="A20" s="30" t="s">
        <v>12</v>
      </c>
      <c r="B20" s="38" t="s">
        <v>14</v>
      </c>
      <c r="C20" s="39"/>
      <c r="D20" s="39"/>
      <c r="E20" s="40"/>
      <c r="F20" s="7"/>
      <c r="G20" s="8"/>
      <c r="H20" s="59">
        <f t="shared" si="0"/>
        <v>0</v>
      </c>
      <c r="I20" s="60"/>
    </row>
    <row r="21" spans="1:9" s="4" customFormat="1" ht="16.5" customHeight="1" x14ac:dyDescent="0.3">
      <c r="A21" s="30" t="s">
        <v>35</v>
      </c>
      <c r="B21" s="38" t="s">
        <v>22</v>
      </c>
      <c r="C21" s="39"/>
      <c r="D21" s="39"/>
      <c r="E21" s="40"/>
      <c r="F21" s="9"/>
      <c r="G21" s="10"/>
      <c r="H21" s="59">
        <f t="shared" si="0"/>
        <v>0</v>
      </c>
      <c r="I21" s="60"/>
    </row>
    <row r="22" spans="1:9" s="4" customFormat="1" ht="16.5" customHeight="1" x14ac:dyDescent="0.3">
      <c r="A22" s="30" t="s">
        <v>35</v>
      </c>
      <c r="B22" s="38" t="s">
        <v>22</v>
      </c>
      <c r="C22" s="39"/>
      <c r="D22" s="39"/>
      <c r="E22" s="40"/>
      <c r="F22" s="9"/>
      <c r="G22" s="10"/>
      <c r="H22" s="59">
        <f t="shared" si="0"/>
        <v>0</v>
      </c>
      <c r="I22" s="60"/>
    </row>
    <row r="23" spans="1:9" s="4" customFormat="1" ht="16.5" customHeight="1" x14ac:dyDescent="0.3">
      <c r="A23" s="30" t="s">
        <v>35</v>
      </c>
      <c r="B23" s="38" t="s">
        <v>22</v>
      </c>
      <c r="C23" s="39"/>
      <c r="D23" s="39"/>
      <c r="E23" s="40"/>
      <c r="F23" s="9"/>
      <c r="G23" s="10"/>
      <c r="H23" s="59">
        <f t="shared" si="0"/>
        <v>0</v>
      </c>
      <c r="I23" s="60"/>
    </row>
    <row r="24" spans="1:9" s="4" customFormat="1" ht="16.5" customHeight="1" x14ac:dyDescent="0.3">
      <c r="A24" s="30" t="s">
        <v>36</v>
      </c>
      <c r="B24" s="38" t="s">
        <v>22</v>
      </c>
      <c r="C24" s="39"/>
      <c r="D24" s="39"/>
      <c r="E24" s="40"/>
      <c r="F24" s="9"/>
      <c r="G24" s="10"/>
      <c r="H24" s="59">
        <f t="shared" si="0"/>
        <v>0</v>
      </c>
      <c r="I24" s="60"/>
    </row>
    <row r="25" spans="1:9" s="4" customFormat="1" ht="16.5" customHeight="1" x14ac:dyDescent="0.3">
      <c r="A25" s="30" t="s">
        <v>36</v>
      </c>
      <c r="B25" s="38" t="s">
        <v>22</v>
      </c>
      <c r="C25" s="39"/>
      <c r="D25" s="39"/>
      <c r="E25" s="40"/>
      <c r="F25" s="9"/>
      <c r="G25" s="10"/>
      <c r="H25" s="59">
        <f t="shared" si="0"/>
        <v>0</v>
      </c>
      <c r="I25" s="60"/>
    </row>
    <row r="26" spans="1:9" s="4" customFormat="1" ht="16.5" customHeight="1" x14ac:dyDescent="0.3">
      <c r="A26" s="30" t="s">
        <v>36</v>
      </c>
      <c r="B26" s="38" t="s">
        <v>22</v>
      </c>
      <c r="C26" s="39"/>
      <c r="D26" s="39"/>
      <c r="E26" s="40"/>
      <c r="F26" s="9"/>
      <c r="G26" s="10"/>
      <c r="H26" s="59">
        <f t="shared" si="0"/>
        <v>0</v>
      </c>
      <c r="I26" s="60"/>
    </row>
    <row r="27" spans="1:9" s="4" customFormat="1" ht="16.5" customHeight="1" x14ac:dyDescent="0.3">
      <c r="A27" s="31" t="s">
        <v>36</v>
      </c>
      <c r="B27" s="38"/>
      <c r="C27" s="39"/>
      <c r="D27" s="39"/>
      <c r="E27" s="40"/>
      <c r="F27" s="9"/>
      <c r="G27" s="10"/>
      <c r="H27" s="59">
        <f t="shared" si="0"/>
        <v>0</v>
      </c>
      <c r="I27" s="60"/>
    </row>
    <row r="28" spans="1:9" s="4" customFormat="1" ht="16.5" customHeight="1" thickBot="1" x14ac:dyDescent="0.35">
      <c r="A28" s="32" t="s">
        <v>6</v>
      </c>
      <c r="B28" s="77"/>
      <c r="C28" s="78"/>
      <c r="D28" s="78"/>
      <c r="E28" s="79"/>
      <c r="F28" s="11">
        <f>SUM(F19:F27)</f>
        <v>4</v>
      </c>
      <c r="G28" s="12"/>
      <c r="H28" s="73">
        <f>VLOOKUP(F28,LØN011125!$A$1:$B$9,2)*$B$14/$B$15</f>
        <v>345120</v>
      </c>
      <c r="I28" s="74"/>
    </row>
    <row r="29" spans="1:9" s="4" customFormat="1" ht="16.5" customHeight="1" thickBot="1" x14ac:dyDescent="0.35">
      <c r="H29" s="75">
        <f>SUM(H19:I28)</f>
        <v>345120</v>
      </c>
      <c r="I29" s="76"/>
    </row>
    <row r="30" spans="1:9" ht="22.5" customHeight="1" thickBot="1" x14ac:dyDescent="0.25">
      <c r="A30" s="107" t="s">
        <v>17</v>
      </c>
      <c r="B30" s="107"/>
      <c r="C30" s="107"/>
      <c r="D30" s="107"/>
      <c r="E30" s="107"/>
      <c r="F30" s="107"/>
      <c r="G30" s="107"/>
      <c r="H30" s="107"/>
      <c r="I30" s="107"/>
    </row>
    <row r="31" spans="1:9" ht="16.5" customHeight="1" thickBot="1" x14ac:dyDescent="0.25">
      <c r="A31" s="19"/>
      <c r="B31" s="101" t="s">
        <v>13</v>
      </c>
      <c r="C31" s="102"/>
      <c r="D31" s="102"/>
      <c r="E31" s="103"/>
      <c r="F31" s="64" t="s">
        <v>0</v>
      </c>
      <c r="G31" s="25" t="s">
        <v>12</v>
      </c>
      <c r="H31" s="26" t="s">
        <v>10</v>
      </c>
      <c r="I31" s="27">
        <f>H15</f>
        <v>1.416167</v>
      </c>
    </row>
    <row r="32" spans="1:9" ht="13.2" thickBot="1" x14ac:dyDescent="0.25">
      <c r="A32" s="19"/>
      <c r="B32" s="104"/>
      <c r="C32" s="105"/>
      <c r="D32" s="105"/>
      <c r="E32" s="106"/>
      <c r="F32" s="65"/>
      <c r="G32" s="28">
        <v>38718</v>
      </c>
      <c r="H32" s="108"/>
      <c r="I32" s="109"/>
    </row>
    <row r="33" spans="1:9" s="4" customFormat="1" ht="16.5" customHeight="1" x14ac:dyDescent="0.3">
      <c r="A33" s="29" t="s">
        <v>1</v>
      </c>
      <c r="B33" s="53"/>
      <c r="C33" s="54"/>
      <c r="D33" s="54"/>
      <c r="E33" s="55"/>
      <c r="F33" s="5">
        <v>4</v>
      </c>
      <c r="G33" s="6"/>
      <c r="H33" s="59">
        <f t="shared" ref="H33:H43" si="1">(G33*$I$31)*$B$14/$B$15</f>
        <v>0</v>
      </c>
      <c r="I33" s="60"/>
    </row>
    <row r="34" spans="1:9" s="4" customFormat="1" ht="16.5" customHeight="1" x14ac:dyDescent="0.3">
      <c r="A34" s="30" t="s">
        <v>12</v>
      </c>
      <c r="B34" s="38" t="s">
        <v>14</v>
      </c>
      <c r="C34" s="39"/>
      <c r="D34" s="39"/>
      <c r="E34" s="40"/>
      <c r="F34" s="7"/>
      <c r="G34" s="8"/>
      <c r="H34" s="59">
        <f t="shared" si="1"/>
        <v>0</v>
      </c>
      <c r="I34" s="60"/>
    </row>
    <row r="35" spans="1:9" s="4" customFormat="1" ht="16.5" customHeight="1" x14ac:dyDescent="0.3">
      <c r="A35" s="30" t="s">
        <v>12</v>
      </c>
      <c r="B35" s="38" t="str">
        <f>B21</f>
        <v>-</v>
      </c>
      <c r="C35" s="39"/>
      <c r="D35" s="39"/>
      <c r="E35" s="40"/>
      <c r="F35" s="7"/>
      <c r="G35" s="10"/>
      <c r="H35" s="59">
        <f t="shared" si="1"/>
        <v>0</v>
      </c>
      <c r="I35" s="60"/>
    </row>
    <row r="36" spans="1:9" s="4" customFormat="1" ht="16.5" customHeight="1" x14ac:dyDescent="0.3">
      <c r="A36" s="30" t="s">
        <v>12</v>
      </c>
      <c r="B36" s="38" t="str">
        <f>B22</f>
        <v>-</v>
      </c>
      <c r="C36" s="39"/>
      <c r="D36" s="39"/>
      <c r="E36" s="40"/>
      <c r="F36" s="7"/>
      <c r="G36" s="10"/>
      <c r="H36" s="59">
        <f t="shared" si="1"/>
        <v>0</v>
      </c>
      <c r="I36" s="60"/>
    </row>
    <row r="37" spans="1:9" s="4" customFormat="1" ht="16.5" customHeight="1" x14ac:dyDescent="0.3">
      <c r="A37" s="30" t="s">
        <v>12</v>
      </c>
      <c r="B37" s="38" t="str">
        <f>B23</f>
        <v>-</v>
      </c>
      <c r="C37" s="39"/>
      <c r="D37" s="39"/>
      <c r="E37" s="40"/>
      <c r="F37" s="7"/>
      <c r="G37" s="10"/>
      <c r="H37" s="59">
        <f t="shared" si="1"/>
        <v>0</v>
      </c>
      <c r="I37" s="60"/>
    </row>
    <row r="38" spans="1:9" s="4" customFormat="1" ht="16.5" customHeight="1" x14ac:dyDescent="0.3">
      <c r="A38" s="30" t="s">
        <v>12</v>
      </c>
      <c r="B38" s="38" t="s">
        <v>22</v>
      </c>
      <c r="C38" s="39"/>
      <c r="D38" s="39"/>
      <c r="E38" s="40"/>
      <c r="F38" s="9"/>
      <c r="G38" s="10"/>
      <c r="H38" s="59">
        <f t="shared" si="1"/>
        <v>0</v>
      </c>
      <c r="I38" s="60"/>
    </row>
    <row r="39" spans="1:9" s="4" customFormat="1" ht="16.5" customHeight="1" x14ac:dyDescent="0.3">
      <c r="A39" s="30" t="s">
        <v>12</v>
      </c>
      <c r="B39" s="38" t="str">
        <f>B24</f>
        <v>-</v>
      </c>
      <c r="C39" s="39"/>
      <c r="D39" s="39"/>
      <c r="E39" s="40"/>
      <c r="F39" s="9"/>
      <c r="G39" s="10"/>
      <c r="H39" s="59">
        <f t="shared" si="1"/>
        <v>0</v>
      </c>
      <c r="I39" s="60"/>
    </row>
    <row r="40" spans="1:9" s="4" customFormat="1" ht="16.5" customHeight="1" x14ac:dyDescent="0.3">
      <c r="A40" s="30" t="s">
        <v>12</v>
      </c>
      <c r="B40" s="38" t="str">
        <f>B25</f>
        <v>-</v>
      </c>
      <c r="C40" s="39"/>
      <c r="D40" s="39"/>
      <c r="E40" s="40"/>
      <c r="F40" s="9"/>
      <c r="G40" s="10"/>
      <c r="H40" s="59">
        <f t="shared" si="1"/>
        <v>0</v>
      </c>
      <c r="I40" s="60"/>
    </row>
    <row r="41" spans="1:9" s="4" customFormat="1" ht="16.5" customHeight="1" x14ac:dyDescent="0.3">
      <c r="A41" s="30" t="s">
        <v>12</v>
      </c>
      <c r="B41" s="38" t="str">
        <f>B26</f>
        <v>-</v>
      </c>
      <c r="C41" s="39"/>
      <c r="D41" s="39"/>
      <c r="E41" s="40"/>
      <c r="F41" s="9"/>
      <c r="G41" s="10"/>
      <c r="H41" s="59">
        <f t="shared" si="1"/>
        <v>0</v>
      </c>
      <c r="I41" s="60"/>
    </row>
    <row r="42" spans="1:9" s="4" customFormat="1" ht="16.5" customHeight="1" x14ac:dyDescent="0.3">
      <c r="A42" s="30" t="s">
        <v>12</v>
      </c>
      <c r="B42" s="38" t="s">
        <v>22</v>
      </c>
      <c r="C42" s="39"/>
      <c r="D42" s="39"/>
      <c r="E42" s="40"/>
      <c r="F42" s="9"/>
      <c r="G42" s="10"/>
      <c r="H42" s="59">
        <f t="shared" si="1"/>
        <v>0</v>
      </c>
      <c r="I42" s="60"/>
    </row>
    <row r="43" spans="1:9" s="4" customFormat="1" ht="16.5" customHeight="1" x14ac:dyDescent="0.3">
      <c r="A43" s="30" t="s">
        <v>12</v>
      </c>
      <c r="B43" s="38"/>
      <c r="C43" s="39"/>
      <c r="D43" s="39"/>
      <c r="E43" s="40"/>
      <c r="F43" s="9"/>
      <c r="G43" s="10"/>
      <c r="H43" s="59">
        <f t="shared" si="1"/>
        <v>0</v>
      </c>
      <c r="I43" s="60"/>
    </row>
    <row r="44" spans="1:9" s="4" customFormat="1" ht="16.5" customHeight="1" thickBot="1" x14ac:dyDescent="0.35">
      <c r="A44" s="32" t="s">
        <v>6</v>
      </c>
      <c r="B44" s="77"/>
      <c r="C44" s="78"/>
      <c r="D44" s="78"/>
      <c r="E44" s="79"/>
      <c r="F44" s="11">
        <f>SUM(F33:F43)</f>
        <v>4</v>
      </c>
      <c r="G44" s="12"/>
      <c r="H44" s="73">
        <f>VLOOKUP(F44,LØN011125!$A$1:$B$9,2)*$B$14/$B$15</f>
        <v>345120</v>
      </c>
      <c r="I44" s="74"/>
    </row>
    <row r="45" spans="1:9" s="4" customFormat="1" ht="16.5" customHeight="1" thickBot="1" x14ac:dyDescent="0.35">
      <c r="A45" s="68" t="s">
        <v>25</v>
      </c>
      <c r="B45" s="68"/>
      <c r="C45" s="68"/>
      <c r="D45" s="68"/>
      <c r="G45" s="13" t="s">
        <v>39</v>
      </c>
      <c r="H45" s="75">
        <f>SUM(H33:I44)</f>
        <v>345120</v>
      </c>
      <c r="I45" s="76"/>
    </row>
    <row r="46" spans="1:9" s="4" customFormat="1" ht="16.5" customHeight="1" thickBot="1" x14ac:dyDescent="0.35">
      <c r="A46" s="69"/>
      <c r="B46" s="69"/>
      <c r="C46" s="69"/>
      <c r="D46" s="69"/>
      <c r="G46" s="13" t="s">
        <v>40</v>
      </c>
      <c r="H46" s="70">
        <f>SUM(H45-H29)</f>
        <v>0</v>
      </c>
      <c r="I46" s="71"/>
    </row>
    <row r="47" spans="1:9" s="4" customFormat="1" ht="16.5" customHeight="1" x14ac:dyDescent="0.3">
      <c r="A47" s="14"/>
      <c r="B47" s="15"/>
      <c r="E47" s="110" t="s">
        <v>41</v>
      </c>
      <c r="F47" s="110"/>
      <c r="G47" s="110"/>
      <c r="H47" s="72">
        <f>H45/B14*B15/1924</f>
        <v>179.37629937629941</v>
      </c>
      <c r="I47" s="72"/>
    </row>
    <row r="48" spans="1:9" s="4" customFormat="1" ht="16.5" customHeight="1" x14ac:dyDescent="0.3">
      <c r="A48" s="33" t="s">
        <v>23</v>
      </c>
      <c r="B48" s="33"/>
      <c r="H48" s="16"/>
      <c r="I48" s="16"/>
    </row>
    <row r="49" spans="1:9" s="4" customFormat="1" ht="16.5" customHeight="1" x14ac:dyDescent="0.3">
      <c r="A49" s="23" t="s">
        <v>32</v>
      </c>
      <c r="B49" s="23"/>
      <c r="C49" s="23"/>
      <c r="D49" s="23"/>
      <c r="E49" s="23"/>
      <c r="F49" s="23"/>
      <c r="G49" s="23"/>
      <c r="H49" s="23"/>
      <c r="I49" s="23"/>
    </row>
    <row r="50" spans="1:9" s="4" customFormat="1" ht="16.5" customHeight="1" x14ac:dyDescent="0.3">
      <c r="A50" s="23" t="s">
        <v>33</v>
      </c>
      <c r="B50" s="23"/>
      <c r="C50" s="23"/>
      <c r="D50" s="23"/>
      <c r="E50" s="23"/>
      <c r="F50" s="23"/>
      <c r="G50" s="23"/>
      <c r="H50" s="23"/>
      <c r="I50" s="23"/>
    </row>
    <row r="51" spans="1:9" s="4" customFormat="1" ht="16.5" customHeight="1" x14ac:dyDescent="0.3">
      <c r="A51" s="34" t="s">
        <v>26</v>
      </c>
      <c r="B51" s="20"/>
      <c r="C51" s="20"/>
      <c r="D51" s="20"/>
      <c r="E51" s="20"/>
      <c r="F51" s="20"/>
      <c r="G51" s="20"/>
      <c r="H51" s="20"/>
      <c r="I51" s="20"/>
    </row>
    <row r="52" spans="1:9" s="4" customFormat="1" ht="16.5" customHeight="1" x14ac:dyDescent="0.3">
      <c r="A52" s="44"/>
      <c r="B52" s="45"/>
      <c r="C52" s="45"/>
      <c r="D52" s="45"/>
      <c r="E52" s="45"/>
      <c r="F52" s="45"/>
      <c r="G52" s="45"/>
      <c r="H52" s="45"/>
      <c r="I52" s="46"/>
    </row>
    <row r="53" spans="1:9" s="4" customFormat="1" ht="16.5" customHeight="1" x14ac:dyDescent="0.3">
      <c r="A53" s="47"/>
      <c r="B53" s="48"/>
      <c r="C53" s="48"/>
      <c r="D53" s="48"/>
      <c r="E53" s="48"/>
      <c r="F53" s="48"/>
      <c r="G53" s="48"/>
      <c r="H53" s="48"/>
      <c r="I53" s="49"/>
    </row>
    <row r="54" spans="1:9" s="4" customFormat="1" ht="16.5" customHeight="1" x14ac:dyDescent="0.3">
      <c r="A54" s="47"/>
      <c r="B54" s="48"/>
      <c r="C54" s="48"/>
      <c r="D54" s="48"/>
      <c r="E54" s="48"/>
      <c r="F54" s="48"/>
      <c r="G54" s="48"/>
      <c r="H54" s="48"/>
      <c r="I54" s="49"/>
    </row>
    <row r="55" spans="1:9" s="4" customFormat="1" ht="16.5" customHeight="1" x14ac:dyDescent="0.3">
      <c r="A55" s="47"/>
      <c r="B55" s="48"/>
      <c r="C55" s="48"/>
      <c r="D55" s="48"/>
      <c r="E55" s="48"/>
      <c r="F55" s="48"/>
      <c r="G55" s="48"/>
      <c r="H55" s="48"/>
      <c r="I55" s="49"/>
    </row>
    <row r="56" spans="1:9" s="4" customFormat="1" ht="16.5" customHeight="1" x14ac:dyDescent="0.3">
      <c r="A56" s="50"/>
      <c r="B56" s="51"/>
      <c r="C56" s="51"/>
      <c r="D56" s="51"/>
      <c r="E56" s="51"/>
      <c r="F56" s="51"/>
      <c r="G56" s="51"/>
      <c r="H56" s="51"/>
      <c r="I56" s="52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66"/>
      <c r="H60" s="66"/>
      <c r="I60" s="66"/>
    </row>
    <row r="61" spans="1:9" ht="15" customHeight="1" x14ac:dyDescent="0.2">
      <c r="A61" s="67" t="s">
        <v>18</v>
      </c>
      <c r="B61" s="67"/>
      <c r="C61" s="67"/>
      <c r="D61" s="67"/>
      <c r="E61" s="67"/>
      <c r="F61" s="67" t="s">
        <v>19</v>
      </c>
      <c r="G61" s="67"/>
      <c r="H61" s="67"/>
      <c r="I61" s="67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89">
    <mergeCell ref="E47:G47"/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  <mergeCell ref="B34:E34"/>
    <mergeCell ref="H37:I37"/>
    <mergeCell ref="H38:I38"/>
    <mergeCell ref="B35:E35"/>
    <mergeCell ref="H36:I36"/>
    <mergeCell ref="B36:E36"/>
    <mergeCell ref="B41:E41"/>
    <mergeCell ref="B37:E37"/>
    <mergeCell ref="B38:E38"/>
    <mergeCell ref="B39:E39"/>
    <mergeCell ref="B40:E40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2:C12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2:E42"/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1:C11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workbookViewId="0">
      <selection activeCell="D7" sqref="D7"/>
    </sheetView>
  </sheetViews>
  <sheetFormatPr defaultColWidth="9" defaultRowHeight="13.2" x14ac:dyDescent="0.25"/>
  <cols>
    <col min="1" max="1" width="9" style="123"/>
    <col min="2" max="2" width="8.8984375" style="129" customWidth="1"/>
    <col min="3" max="4" width="9" style="125"/>
    <col min="5" max="5" width="12.69921875" style="125" customWidth="1"/>
    <col min="6" max="16384" width="9" style="125"/>
  </cols>
  <sheetData>
    <row r="1" spans="1:15" x14ac:dyDescent="0.25">
      <c r="A1" s="123">
        <v>1</v>
      </c>
      <c r="B1" s="124">
        <v>311813</v>
      </c>
      <c r="I1" s="126"/>
      <c r="J1" s="127"/>
      <c r="K1" s="127"/>
      <c r="L1" s="127"/>
      <c r="M1" s="127"/>
      <c r="N1" s="127"/>
      <c r="O1" s="126"/>
    </row>
    <row r="2" spans="1:15" x14ac:dyDescent="0.25">
      <c r="A2" s="123">
        <v>2</v>
      </c>
      <c r="B2" s="124">
        <v>318186</v>
      </c>
      <c r="I2" s="126"/>
      <c r="J2" s="127"/>
      <c r="K2" s="127"/>
      <c r="L2" s="127"/>
      <c r="M2" s="127"/>
      <c r="N2" s="127"/>
      <c r="O2" s="126"/>
    </row>
    <row r="3" spans="1:15" x14ac:dyDescent="0.25">
      <c r="A3" s="123">
        <v>3</v>
      </c>
      <c r="B3" s="124">
        <v>333084</v>
      </c>
      <c r="I3" s="126"/>
      <c r="J3" s="127"/>
      <c r="K3" s="127"/>
      <c r="L3" s="127"/>
      <c r="M3" s="127"/>
      <c r="N3" s="127"/>
      <c r="O3" s="126"/>
    </row>
    <row r="4" spans="1:15" x14ac:dyDescent="0.25">
      <c r="A4" s="123">
        <v>4</v>
      </c>
      <c r="B4" s="124">
        <v>345120</v>
      </c>
      <c r="I4" s="126"/>
      <c r="J4" s="127"/>
      <c r="K4" s="127"/>
      <c r="L4" s="127"/>
      <c r="M4" s="127"/>
      <c r="N4" s="127"/>
      <c r="O4" s="126"/>
    </row>
    <row r="5" spans="1:15" x14ac:dyDescent="0.25">
      <c r="A5" s="123">
        <v>5</v>
      </c>
      <c r="B5" s="124">
        <v>356166</v>
      </c>
      <c r="E5" s="128"/>
      <c r="I5" s="126"/>
      <c r="J5" s="127"/>
      <c r="K5" s="127"/>
      <c r="L5" s="127"/>
      <c r="M5" s="127"/>
      <c r="N5" s="127"/>
      <c r="O5" s="126"/>
    </row>
    <row r="6" spans="1:15" x14ac:dyDescent="0.25">
      <c r="A6" s="123">
        <v>6</v>
      </c>
      <c r="B6" s="124">
        <v>395677</v>
      </c>
      <c r="I6" s="126"/>
      <c r="J6" s="127"/>
      <c r="K6" s="127"/>
      <c r="L6" s="127"/>
      <c r="M6" s="127"/>
      <c r="N6" s="127"/>
      <c r="O6" s="126"/>
    </row>
    <row r="7" spans="1:15" x14ac:dyDescent="0.25">
      <c r="A7" s="123">
        <v>7</v>
      </c>
      <c r="B7" s="124">
        <v>411397</v>
      </c>
      <c r="I7" s="126"/>
      <c r="J7" s="127"/>
      <c r="K7" s="127"/>
      <c r="L7" s="127"/>
      <c r="M7" s="127"/>
      <c r="N7" s="127"/>
      <c r="O7" s="126"/>
    </row>
    <row r="8" spans="1:15" x14ac:dyDescent="0.25">
      <c r="A8" s="123">
        <v>8</v>
      </c>
      <c r="B8" s="124">
        <v>426408</v>
      </c>
      <c r="I8" s="126"/>
      <c r="J8" s="127"/>
      <c r="K8" s="127"/>
      <c r="L8" s="127"/>
      <c r="M8" s="127"/>
      <c r="N8" s="127"/>
      <c r="O8" s="126"/>
    </row>
    <row r="9" spans="1:15" x14ac:dyDescent="0.25">
      <c r="A9" s="123">
        <v>9</v>
      </c>
      <c r="B9" s="124">
        <v>441419</v>
      </c>
      <c r="I9" s="126"/>
      <c r="J9" s="127"/>
      <c r="K9" s="127"/>
      <c r="L9" s="127"/>
      <c r="M9" s="127"/>
      <c r="N9" s="127"/>
      <c r="O9" s="126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4124aa1b7d85aa654ea84edbb8664984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e3f9c219a221d519358ba47ef954dbe5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37B00-7187-42C1-B577-68857EEF2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6318C-C004-435C-9F2A-73999024AF82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DAF0CE97-9174-4A7F-8C71-4E01CB98AC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2025-10-01T20:47:15Z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